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📋 Cover" sheetId="1" state="visible" r:id="rId1"/>
    <sheet xmlns:r="http://schemas.openxmlformats.org/officeDocument/2006/relationships" name="✅ Audit Checklist" sheetId="2" state="visible" r:id="rId2"/>
    <sheet xmlns:r="http://schemas.openxmlformats.org/officeDocument/2006/relationships" name="📊 Score Dashboard" sheetId="3" state="visible" r:id="rId3"/>
    <sheet xmlns:r="http://schemas.openxmlformats.org/officeDocument/2006/relationships" name="🚨 Non-Compliance Lo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26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color rgb="00FFFFFF"/>
      <sz val="11"/>
    </font>
    <font>
      <name val="Arial"/>
      <b val="1"/>
      <color rgb="00FFFFFF"/>
      <sz val="10"/>
    </font>
    <font>
      <name val="Arial"/>
      <color rgb="001A1A2E"/>
      <sz val="10"/>
    </font>
    <font>
      <name val="Arial"/>
      <color rgb="00008C3E"/>
      <sz val="10"/>
    </font>
    <font>
      <name val="Arial"/>
      <color rgb="00FFB020"/>
      <sz val="10"/>
    </font>
    <font>
      <name val="Arial"/>
      <color rgb="00FF4757"/>
      <sz val="10"/>
    </font>
    <font>
      <name val="Arial"/>
      <b val="1"/>
      <color rgb="00FFFFFF"/>
      <sz val="13"/>
    </font>
    <font>
      <name val="Arial"/>
      <b val="1"/>
      <color rgb="001A1A2E"/>
      <sz val="9"/>
    </font>
    <font>
      <name val="Arial"/>
      <color rgb="001A1A2E"/>
      <sz val="9"/>
    </font>
    <font>
      <name val="Arial"/>
      <b val="1"/>
      <color rgb="00FFFFFF"/>
      <sz val="9"/>
    </font>
    <font>
      <name val="Arial"/>
      <color rgb="008892A0"/>
      <sz val="8"/>
    </font>
    <font>
      <name val="Arial"/>
      <b val="1"/>
      <color rgb="00FF4757"/>
      <sz val="9"/>
    </font>
    <font>
      <name val="Arial"/>
      <i val="1"/>
      <color rgb="008892A0"/>
      <sz val="8"/>
    </font>
    <font>
      <name val="Arial"/>
      <b val="1"/>
      <color rgb="00FFB020"/>
      <sz val="9"/>
    </font>
    <font>
      <name val="Arial"/>
      <b val="1"/>
      <color rgb="00008C3E"/>
      <sz val="9"/>
    </font>
    <font>
      <name val="Arial"/>
      <b val="1"/>
      <color rgb="00FFFFFF"/>
      <sz val="11"/>
    </font>
    <font>
      <name val="Arial"/>
      <b val="1"/>
      <color rgb="00FFFFFF"/>
      <sz val="12"/>
    </font>
    <font>
      <name val="Arial"/>
      <b val="1"/>
      <color rgb="00FFFFFF"/>
      <sz val="22"/>
    </font>
    <font>
      <name val="Arial"/>
      <b val="1"/>
      <color rgb="001A1A2E"/>
      <sz val="10"/>
    </font>
    <font>
      <name val="Arial"/>
      <i val="1"/>
      <color rgb="00FFB020"/>
      <sz val="10"/>
    </font>
    <font>
      <name val="Arial"/>
      <color rgb="001A1A2E"/>
      <sz val="8"/>
    </font>
    <font>
      <name val="Arial"/>
      <b val="1"/>
      <color rgb="001B2838"/>
      <sz val="9"/>
    </font>
    <font>
      <name val="Arial"/>
      <color rgb="00FF4757"/>
      <sz val="9"/>
    </font>
    <font>
      <name val="Arial"/>
      <b val="1"/>
      <i val="1"/>
      <color rgb="00008C3E"/>
      <sz val="10"/>
    </font>
  </fonts>
  <fills count="19">
    <fill>
      <patternFill/>
    </fill>
    <fill>
      <patternFill patternType="gray125"/>
    </fill>
    <fill>
      <patternFill patternType="solid">
        <fgColor rgb="000D1B2A"/>
      </patternFill>
    </fill>
    <fill>
      <patternFill patternType="solid">
        <fgColor rgb="0000B14F"/>
      </patternFill>
    </fill>
    <fill>
      <patternFill patternType="solid">
        <fgColor rgb="001B2838"/>
      </patternFill>
    </fill>
    <fill>
      <patternFill patternType="solid">
        <fgColor rgb="00F7F9FC"/>
      </patternFill>
    </fill>
    <fill>
      <patternFill patternType="solid">
        <fgColor rgb="00FFFFFF"/>
      </patternFill>
    </fill>
    <fill>
      <patternFill patternType="solid">
        <fgColor rgb="00E8F5EE"/>
      </patternFill>
    </fill>
    <fill>
      <patternFill patternType="solid">
        <fgColor rgb="00FFF8EC"/>
      </patternFill>
    </fill>
    <fill>
      <patternFill patternType="solid">
        <fgColor rgb="00FFF0F1"/>
      </patternFill>
    </fill>
    <fill>
      <patternFill patternType="solid">
        <fgColor rgb="00FF4757"/>
      </patternFill>
    </fill>
    <fill>
      <patternFill patternType="solid">
        <fgColor rgb="0000B4D8"/>
      </patternFill>
    </fill>
    <fill>
      <patternFill patternType="solid">
        <fgColor rgb="00FFB020"/>
      </patternFill>
    </fill>
    <fill>
      <patternFill patternType="solid">
        <fgColor rgb="00FFF9C4"/>
      </patternFill>
    </fill>
    <fill>
      <patternFill patternType="solid">
        <fgColor rgb="00008C3E"/>
      </patternFill>
    </fill>
    <fill>
      <patternFill patternType="solid">
        <fgColor rgb="000D9488"/>
      </patternFill>
    </fill>
    <fill>
      <patternFill patternType="solid">
        <fgColor rgb="007C3AED"/>
      </patternFill>
    </fill>
    <fill>
      <patternFill patternType="solid">
        <fgColor rgb="004F46E5"/>
      </patternFill>
    </fill>
    <fill>
      <patternFill patternType="solid">
        <fgColor rgb="008892A0"/>
      </patternFill>
    </fill>
  </fills>
  <borders count="5">
    <border>
      <left/>
      <right/>
      <top/>
      <bottom/>
      <diagonal/>
    </border>
    <border>
      <left style="thin">
        <color rgb="00008C3E"/>
      </left>
      <right style="thin">
        <color rgb="00008C3E"/>
      </right>
      <top style="thin">
        <color rgb="00008C3E"/>
      </top>
      <bottom style="thin">
        <color rgb="00008C3E"/>
      </bottom>
    </border>
    <border>
      <left style="thin">
        <color rgb="00D8DDE6"/>
      </left>
      <right style="thin">
        <color rgb="00D8DDE6"/>
      </right>
      <top style="thin">
        <color rgb="00D8DDE6"/>
      </top>
      <bottom style="thin">
        <color rgb="00D8DDE6"/>
      </bottom>
    </border>
    <border>
      <left style="thin">
        <color rgb="0000B14F"/>
      </left>
      <right style="thin">
        <color rgb="0000B14F"/>
      </right>
      <top style="thin">
        <color rgb="0000B14F"/>
      </top>
      <bottom style="thin">
        <color rgb="0000B14F"/>
      </bottom>
    </border>
    <border>
      <left style="thin">
        <color rgb="00FF4757"/>
      </left>
      <right style="thin">
        <color rgb="00FF4757"/>
      </right>
      <top style="thin">
        <color rgb="00FF4757"/>
      </top>
      <bottom style="thin">
        <color rgb="00FF4757"/>
      </bottom>
    </border>
  </borders>
  <cellStyleXfs count="1">
    <xf numFmtId="0" fontId="0" fillId="0" borderId="0"/>
  </cellStyleXfs>
  <cellXfs count="8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left" vertical="center"/>
    </xf>
    <xf numFmtId="0" fontId="3" fillId="4" borderId="0" applyAlignment="1" pivotButton="0" quotePrefix="0" xfId="0">
      <alignment horizontal="left" vertical="center" wrapText="1"/>
    </xf>
    <xf numFmtId="0" fontId="4" fillId="5" borderId="0" applyAlignment="1" pivotButton="0" quotePrefix="0" xfId="0">
      <alignment horizontal="left" vertical="center"/>
    </xf>
    <xf numFmtId="0" fontId="4" fillId="5" borderId="0" applyAlignment="1" pivotButton="0" quotePrefix="0" xfId="0">
      <alignment horizontal="left" vertical="center" wrapText="1"/>
    </xf>
    <xf numFmtId="0" fontId="4" fillId="6" borderId="0" applyAlignment="1" pivotButton="0" quotePrefix="0" xfId="0">
      <alignment horizontal="left" vertical="center"/>
    </xf>
    <xf numFmtId="0" fontId="4" fillId="6" borderId="0" applyAlignment="1" pivotButton="0" quotePrefix="0" xfId="0">
      <alignment horizontal="left" vertical="center" wrapText="1"/>
    </xf>
    <xf numFmtId="0" fontId="5" fillId="7" borderId="0" applyAlignment="1" pivotButton="0" quotePrefix="0" xfId="0">
      <alignment horizontal="left" vertical="center"/>
    </xf>
    <xf numFmtId="0" fontId="5" fillId="7" borderId="0" applyAlignment="1" pivotButton="0" quotePrefix="0" xfId="0">
      <alignment horizontal="left" vertical="center" wrapText="1"/>
    </xf>
    <xf numFmtId="0" fontId="6" fillId="8" borderId="0" applyAlignment="1" pivotButton="0" quotePrefix="0" xfId="0">
      <alignment horizontal="left" vertical="center"/>
    </xf>
    <xf numFmtId="0" fontId="6" fillId="8" borderId="0" applyAlignment="1" pivotButton="0" quotePrefix="0" xfId="0">
      <alignment horizontal="left" vertical="center" wrapText="1"/>
    </xf>
    <xf numFmtId="0" fontId="7" fillId="9" borderId="0" applyAlignment="1" pivotButton="0" quotePrefix="0" xfId="0">
      <alignment horizontal="left" vertical="center"/>
    </xf>
    <xf numFmtId="0" fontId="7" fillId="9" borderId="0" applyAlignment="1" pivotButton="0" quotePrefix="0" xfId="0">
      <alignment horizontal="left" vertical="center" wrapText="1"/>
    </xf>
    <xf numFmtId="0" fontId="8" fillId="2" borderId="0" applyAlignment="1" pivotButton="0" quotePrefix="0" xfId="0">
      <alignment horizontal="center" vertical="center"/>
    </xf>
    <xf numFmtId="0" fontId="9" fillId="8" borderId="0" applyAlignment="1" pivotButton="0" quotePrefix="0" xfId="0">
      <alignment horizontal="left" vertical="center"/>
    </xf>
    <xf numFmtId="0" fontId="10" fillId="5" borderId="0" applyAlignment="1" pivotButton="0" quotePrefix="0" xfId="0">
      <alignment horizontal="left" vertical="center"/>
    </xf>
    <xf numFmtId="0" fontId="10" fillId="7" borderId="0" applyAlignment="1" pivotButton="0" quotePrefix="0" xfId="0">
      <alignment horizontal="left" vertical="center"/>
    </xf>
    <xf numFmtId="0" fontId="11" fillId="2" borderId="1" applyAlignment="1" pivotButton="0" quotePrefix="0" xfId="0">
      <alignment horizontal="left" vertical="center" wrapText="1"/>
    </xf>
    <xf numFmtId="0" fontId="11" fillId="10" borderId="1" applyAlignment="1" pivotButton="0" quotePrefix="0" xfId="0">
      <alignment horizontal="left" vertical="center" wrapText="1"/>
    </xf>
    <xf numFmtId="0" fontId="11" fillId="4" borderId="1" applyAlignment="1" pivotButton="0" quotePrefix="0" xfId="0">
      <alignment horizontal="left" vertical="center" wrapText="1"/>
    </xf>
    <xf numFmtId="0" fontId="11" fillId="3" borderId="1" applyAlignment="1" pivotButton="0" quotePrefix="0" xfId="0">
      <alignment horizontal="left" vertical="center" wrapText="1"/>
    </xf>
    <xf numFmtId="0" fontId="11" fillId="11" borderId="1" applyAlignment="1" pivotButton="0" quotePrefix="0" xfId="0">
      <alignment horizontal="left" vertical="center" wrapText="1"/>
    </xf>
    <xf numFmtId="0" fontId="11" fillId="12" borderId="1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left" vertical="center"/>
    </xf>
    <xf numFmtId="0" fontId="12" fillId="5" borderId="2" applyAlignment="1" pivotButton="0" quotePrefix="0" xfId="0">
      <alignment horizontal="left" vertical="center"/>
    </xf>
    <xf numFmtId="0" fontId="10" fillId="5" borderId="2" applyAlignment="1" pivotButton="0" quotePrefix="0" xfId="0">
      <alignment horizontal="left" vertical="center" wrapText="1"/>
    </xf>
    <xf numFmtId="0" fontId="13" fillId="9" borderId="2" applyAlignment="1" pivotButton="0" quotePrefix="0" xfId="0">
      <alignment horizontal="left" vertical="center"/>
    </xf>
    <xf numFmtId="0" fontId="14" fillId="5" borderId="2" applyAlignment="1" pivotButton="0" quotePrefix="0" xfId="0">
      <alignment horizontal="left" vertical="center"/>
    </xf>
    <xf numFmtId="0" fontId="10" fillId="13" borderId="2" applyAlignment="1" pivotButton="0" quotePrefix="0" xfId="0">
      <alignment horizontal="left" vertical="center"/>
    </xf>
    <xf numFmtId="1" fontId="10" fillId="5" borderId="2" applyAlignment="1" pivotButton="0" quotePrefix="0" xfId="0">
      <alignment horizontal="left" vertical="center"/>
    </xf>
    <xf numFmtId="0" fontId="12" fillId="5" borderId="2" applyAlignment="1" pivotButton="0" quotePrefix="0" xfId="0">
      <alignment horizontal="left" vertical="center" wrapText="1"/>
    </xf>
    <xf numFmtId="0" fontId="12" fillId="6" borderId="2" applyAlignment="1" pivotButton="0" quotePrefix="0" xfId="0">
      <alignment horizontal="left" vertical="center"/>
    </xf>
    <xf numFmtId="0" fontId="10" fillId="6" borderId="2" applyAlignment="1" pivotButton="0" quotePrefix="0" xfId="0">
      <alignment horizontal="left" vertical="center" wrapText="1"/>
    </xf>
    <xf numFmtId="0" fontId="14" fillId="6" borderId="2" applyAlignment="1" pivotButton="0" quotePrefix="0" xfId="0">
      <alignment horizontal="left" vertical="center"/>
    </xf>
    <xf numFmtId="1" fontId="10" fillId="6" borderId="2" applyAlignment="1" pivotButton="0" quotePrefix="0" xfId="0">
      <alignment horizontal="left" vertical="center"/>
    </xf>
    <xf numFmtId="0" fontId="12" fillId="6" borderId="2" applyAlignment="1" pivotButton="0" quotePrefix="0" xfId="0">
      <alignment horizontal="left" vertical="center" wrapText="1"/>
    </xf>
    <xf numFmtId="0" fontId="15" fillId="8" borderId="2" applyAlignment="1" pivotButton="0" quotePrefix="0" xfId="0">
      <alignment horizontal="left" vertical="center"/>
    </xf>
    <xf numFmtId="0" fontId="3" fillId="3" borderId="0" applyAlignment="1" pivotButton="0" quotePrefix="0" xfId="0">
      <alignment horizontal="left" vertical="center"/>
    </xf>
    <xf numFmtId="0" fontId="16" fillId="7" borderId="2" applyAlignment="1" pivotButton="0" quotePrefix="0" xfId="0">
      <alignment horizontal="left" vertical="center"/>
    </xf>
    <xf numFmtId="0" fontId="3" fillId="11" borderId="0" applyAlignment="1" pivotButton="0" quotePrefix="0" xfId="0">
      <alignment horizontal="left" vertical="center"/>
    </xf>
    <xf numFmtId="0" fontId="3" fillId="12" borderId="0" applyAlignment="1" pivotButton="0" quotePrefix="0" xfId="0">
      <alignment horizontal="left" vertical="center"/>
    </xf>
    <xf numFmtId="0" fontId="3" fillId="14" borderId="0" applyAlignment="1" pivotButton="0" quotePrefix="0" xfId="0">
      <alignment horizontal="left" vertical="center"/>
    </xf>
    <xf numFmtId="0" fontId="3" fillId="15" borderId="0" applyAlignment="1" pivotButton="0" quotePrefix="0" xfId="0">
      <alignment horizontal="left" vertical="center"/>
    </xf>
    <xf numFmtId="0" fontId="3" fillId="10" borderId="0" applyAlignment="1" pivotButton="0" quotePrefix="0" xfId="0">
      <alignment horizontal="left" vertical="center"/>
    </xf>
    <xf numFmtId="0" fontId="3" fillId="16" borderId="0" applyAlignment="1" pivotButton="0" quotePrefix="0" xfId="0">
      <alignment horizontal="left" vertical="center"/>
    </xf>
    <xf numFmtId="0" fontId="3" fillId="17" borderId="0" applyAlignment="1" pivotButton="0" quotePrefix="0" xfId="0">
      <alignment horizontal="left" vertical="center"/>
    </xf>
    <xf numFmtId="0" fontId="17" fillId="2" borderId="3" applyAlignment="1" pivotButton="0" quotePrefix="0" xfId="0">
      <alignment horizontal="left" vertical="center"/>
    </xf>
    <xf numFmtId="0" fontId="4" fillId="2" borderId="3" applyAlignment="1" pivotButton="0" quotePrefix="0" xfId="0">
      <alignment horizontal="left" vertical="center"/>
    </xf>
    <xf numFmtId="1" fontId="8" fillId="3" borderId="3" applyAlignment="1" pivotButton="0" quotePrefix="0" xfId="0">
      <alignment horizontal="left" vertical="center"/>
    </xf>
    <xf numFmtId="0" fontId="18" fillId="3" borderId="3" applyAlignment="1" pivotButton="0" quotePrefix="0" xfId="0">
      <alignment horizontal="left" vertical="center"/>
    </xf>
    <xf numFmtId="1" fontId="19" fillId="2" borderId="0" applyAlignment="1" pivotButton="0" quotePrefix="0" xfId="0">
      <alignment horizontal="left" vertical="center"/>
    </xf>
    <xf numFmtId="1" fontId="19" fillId="4" borderId="0" applyAlignment="1" pivotButton="0" quotePrefix="0" xfId="0">
      <alignment horizontal="left" vertical="center"/>
    </xf>
    <xf numFmtId="164" fontId="19" fillId="3" borderId="0" applyAlignment="1" pivotButton="0" quotePrefix="0" xfId="0">
      <alignment horizontal="left" vertical="center"/>
    </xf>
    <xf numFmtId="1" fontId="19" fillId="10" borderId="0" applyAlignment="1" pivotButton="0" quotePrefix="0" xfId="0">
      <alignment horizontal="left" vertical="center"/>
    </xf>
    <xf numFmtId="0" fontId="0" fillId="2" borderId="0" pivotButton="0" quotePrefix="0" xfId="0"/>
    <xf numFmtId="0" fontId="0" fillId="4" borderId="0" pivotButton="0" quotePrefix="0" xfId="0"/>
    <xf numFmtId="0" fontId="0" fillId="3" borderId="0" pivotButton="0" quotePrefix="0" xfId="0"/>
    <xf numFmtId="0" fontId="0" fillId="10" borderId="0" pivotButton="0" quotePrefix="0" xfId="0"/>
    <xf numFmtId="0" fontId="17" fillId="4" borderId="0" applyAlignment="1" pivotButton="0" quotePrefix="0" xfId="0">
      <alignment horizontal="center" vertical="center"/>
    </xf>
    <xf numFmtId="0" fontId="11" fillId="18" borderId="1" applyAlignment="1" pivotButton="0" quotePrefix="0" xfId="0">
      <alignment horizontal="left" vertical="center" wrapText="1"/>
    </xf>
    <xf numFmtId="0" fontId="9" fillId="6" borderId="2" applyAlignment="1" pivotButton="0" quotePrefix="0" xfId="0">
      <alignment horizontal="left" vertical="center"/>
    </xf>
    <xf numFmtId="0" fontId="10" fillId="6" borderId="2" applyAlignment="1" pivotButton="0" quotePrefix="0" xfId="0">
      <alignment horizontal="left" vertical="center"/>
    </xf>
    <xf numFmtId="9" fontId="20" fillId="6" borderId="2" applyAlignment="1" pivotButton="0" quotePrefix="0" xfId="0">
      <alignment horizontal="left" vertical="center"/>
    </xf>
    <xf numFmtId="0" fontId="9" fillId="5" borderId="2" applyAlignment="1" pivotButton="0" quotePrefix="0" xfId="0">
      <alignment horizontal="left" vertical="center"/>
    </xf>
    <xf numFmtId="0" fontId="10" fillId="5" borderId="2" applyAlignment="1" pivotButton="0" quotePrefix="0" xfId="0">
      <alignment horizontal="left" vertical="center"/>
    </xf>
    <xf numFmtId="9" fontId="20" fillId="5" borderId="2" applyAlignment="1" pivotButton="0" quotePrefix="0" xfId="0">
      <alignment horizontal="left" vertical="center"/>
    </xf>
    <xf numFmtId="0" fontId="18" fillId="10" borderId="0" applyAlignment="1" pivotButton="0" quotePrefix="0" xfId="0">
      <alignment horizontal="center" vertical="center"/>
    </xf>
    <xf numFmtId="0" fontId="21" fillId="8" borderId="0" applyAlignment="1" pivotButton="0" quotePrefix="0" xfId="0">
      <alignment horizontal="left" vertical="center"/>
    </xf>
    <xf numFmtId="0" fontId="11" fillId="2" borderId="4" applyAlignment="1" pivotButton="0" quotePrefix="0" xfId="0">
      <alignment horizontal="left" vertical="center" wrapText="1"/>
    </xf>
    <xf numFmtId="0" fontId="11" fillId="10" borderId="4" applyAlignment="1" pivotButton="0" quotePrefix="0" xfId="0">
      <alignment horizontal="left" vertical="center" wrapText="1"/>
    </xf>
    <xf numFmtId="0" fontId="11" fillId="12" borderId="4" applyAlignment="1" pivotButton="0" quotePrefix="0" xfId="0">
      <alignment horizontal="left" vertical="center" wrapText="1"/>
    </xf>
    <xf numFmtId="0" fontId="11" fillId="3" borderId="4" applyAlignment="1" pivotButton="0" quotePrefix="0" xfId="0">
      <alignment horizontal="left" vertical="center" wrapText="1"/>
    </xf>
    <xf numFmtId="0" fontId="9" fillId="6" borderId="2" applyAlignment="1" pivotButton="0" quotePrefix="0" xfId="0">
      <alignment horizontal="left" vertical="center" wrapText="1"/>
    </xf>
    <xf numFmtId="0" fontId="22" fillId="6" borderId="2" applyAlignment="1" pivotButton="0" quotePrefix="0" xfId="0">
      <alignment horizontal="center" vertical="center"/>
    </xf>
    <xf numFmtId="0" fontId="22" fillId="6" borderId="2" applyAlignment="1" pivotButton="0" quotePrefix="0" xfId="0">
      <alignment horizontal="left" vertical="center" wrapText="1"/>
    </xf>
    <xf numFmtId="0" fontId="23" fillId="6" borderId="2" applyAlignment="1" pivotButton="0" quotePrefix="0" xfId="0">
      <alignment horizontal="left" vertical="center"/>
    </xf>
    <xf numFmtId="0" fontId="9" fillId="5" borderId="2" applyAlignment="1" pivotButton="0" quotePrefix="0" xfId="0">
      <alignment horizontal="left" vertical="center" wrapText="1"/>
    </xf>
    <xf numFmtId="0" fontId="22" fillId="5" borderId="2" applyAlignment="1" pivotButton="0" quotePrefix="0" xfId="0">
      <alignment horizontal="center" vertical="center"/>
    </xf>
    <xf numFmtId="0" fontId="22" fillId="5" borderId="2" applyAlignment="1" pivotButton="0" quotePrefix="0" xfId="0">
      <alignment horizontal="left" vertical="center" wrapText="1"/>
    </xf>
    <xf numFmtId="0" fontId="23" fillId="5" borderId="2" applyAlignment="1" pivotButton="0" quotePrefix="0" xfId="0">
      <alignment horizontal="left" vertical="center"/>
    </xf>
    <xf numFmtId="0" fontId="4" fillId="6" borderId="2" applyAlignment="1" pivotButton="0" quotePrefix="0" xfId="0">
      <alignment horizontal="left" vertical="center"/>
    </xf>
    <xf numFmtId="0" fontId="24" fillId="9" borderId="2" applyAlignment="1" pivotButton="0" quotePrefix="0" xfId="0">
      <alignment horizontal="left" vertical="center"/>
    </xf>
    <xf numFmtId="0" fontId="4" fillId="5" borderId="2" applyAlignment="1" pivotButton="0" quotePrefix="0" xfId="0">
      <alignment horizontal="left" vertical="center"/>
    </xf>
    <xf numFmtId="0" fontId="25" fillId="7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D1B2A"/>
    <outlinePr summaryBelow="1" summaryRight="1"/>
    <pageSetUpPr fitToPage="1"/>
  </sheetPr>
  <dimension ref="B2:F3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22" customWidth="1" min="3" max="3"/>
    <col width="16" customWidth="1" min="4" max="4"/>
    <col width="16" customWidth="1" min="5" max="5"/>
    <col width="16" customWidth="1" min="6" max="6"/>
  </cols>
  <sheetData>
    <row r="1" ht="6" customHeight="1"/>
    <row r="2" ht="14" customHeight="1">
      <c r="B2" s="1" t="inlineStr">
        <is>
          <t>⚖️  ANNUAL HR COMPLIANCE AUDIT CHECKLIST
98 điểm kiểm tra · 10 lĩnh vực · Tanca HRM 2026
Chuẩn: BLLĐ 2019 + NĐ 145/2020 + Luật BHXH + Luật TNCN</t>
        </is>
      </c>
    </row>
    <row r="3" ht="14" customHeight="1"/>
    <row r="4" ht="14" customHeight="1"/>
    <row r="5" ht="14" customHeight="1"/>
    <row r="6" ht="14" customHeight="1"/>
    <row r="7" ht="14" customHeight="1"/>
    <row r="8" ht="14" customHeight="1"/>
    <row r="9" ht="14" customHeight="1"/>
    <row r="10" ht="6" customHeight="1"/>
    <row r="11" ht="20" customHeight="1">
      <c r="B11" s="2" t="inlineStr">
        <is>
          <t>PDF  ·  128-point audit covering payroll, contracts, leave, safety, tax &amp; more  ·  Tanca HRM</t>
        </is>
      </c>
    </row>
    <row r="12" ht="20" customHeight="1"/>
    <row r="13" ht="10" customHeight="1"/>
    <row r="14" ht="20" customHeight="1">
      <c r="B14" s="3" t="inlineStr">
        <is>
          <t>📂 CÁC SHEET</t>
        </is>
      </c>
      <c r="C14" s="4" t="inlineStr"/>
    </row>
    <row r="15" ht="20" customHeight="1">
      <c r="B15" s="5" t="inlineStr">
        <is>
          <t xml:space="preserve">  Sheet 1</t>
        </is>
      </c>
      <c r="C15" s="6" t="inlineStr">
        <is>
          <t>📋 Cover — Tổng quan và hướng dẫn</t>
        </is>
      </c>
    </row>
    <row r="16" ht="20" customHeight="1">
      <c r="B16" s="5" t="inlineStr">
        <is>
          <t xml:space="preserve">  Sheet 2</t>
        </is>
      </c>
      <c r="C16" s="6" t="inlineStr">
        <is>
          <t>✅ Audit Checklist — 128 điểm kiểm tra toàn diện</t>
        </is>
      </c>
    </row>
    <row r="17" ht="20" customHeight="1">
      <c r="B17" s="5" t="inlineStr">
        <is>
          <t xml:space="preserve">  Sheet 3</t>
        </is>
      </c>
      <c r="C17" s="6" t="inlineStr">
        <is>
          <t>📊 Score Dashboard — Kết quả audit, risk score, action plan</t>
        </is>
      </c>
    </row>
    <row r="18" ht="20" customHeight="1">
      <c r="B18" s="5" t="inlineStr">
        <is>
          <t xml:space="preserve">  Sheet 4</t>
        </is>
      </c>
      <c r="C18" s="6" t="inlineStr">
        <is>
          <t>🚨 Non-Compliance Log — Ghi nhận vi phạm và deadline khắc phục</t>
        </is>
      </c>
    </row>
    <row r="19" ht="20" customHeight="1">
      <c r="B19" s="7" t="inlineStr"/>
      <c r="C19" s="8" t="inlineStr"/>
    </row>
    <row r="20" ht="20" customHeight="1">
      <c r="B20" s="3" t="inlineStr">
        <is>
          <t>⚖️ CÁC LĨNH VỰC</t>
        </is>
      </c>
      <c r="C20" s="4" t="inlineStr"/>
    </row>
    <row r="21" ht="20" customHeight="1">
      <c r="B21" s="5" t="inlineStr">
        <is>
          <t xml:space="preserve">  A. ...</t>
        </is>
      </c>
      <c r="C21" s="6" t="inlineStr">
        <is>
          <t>12 điểm | Điều 13–22 BLLĐ 2019</t>
        </is>
      </c>
    </row>
    <row r="22" ht="20" customHeight="1">
      <c r="B22" s="5" t="inlineStr">
        <is>
          <t xml:space="preserve">  B. ...</t>
        </is>
      </c>
      <c r="C22" s="6" t="inlineStr">
        <is>
          <t>12 điểm | Điều 94–103 BLLĐ 2019</t>
        </is>
      </c>
    </row>
    <row r="23" ht="20" customHeight="1">
      <c r="B23" s="5" t="inlineStr">
        <is>
          <t xml:space="preserve">  C. ...</t>
        </is>
      </c>
      <c r="C23" s="6" t="inlineStr">
        <is>
          <t>10 điểm | Luật BHXH 2014 + Luật Việc làm 2013</t>
        </is>
      </c>
    </row>
    <row r="24" ht="20" customHeight="1">
      <c r="B24" s="5" t="inlineStr">
        <is>
          <t xml:space="preserve">  D. ...</t>
        </is>
      </c>
      <c r="C24" s="6" t="inlineStr">
        <is>
          <t>8 điểm | Luật Thuế TNCN + TT 111/2013/TT-BTC</t>
        </is>
      </c>
    </row>
    <row r="25" ht="20" customHeight="1">
      <c r="B25" s="5" t="inlineStr">
        <is>
          <t xml:space="preserve">  E. ...</t>
        </is>
      </c>
      <c r="C25" s="6" t="inlineStr">
        <is>
          <t>10 điểm | Điều 105–116 BLLĐ 2019</t>
        </is>
      </c>
    </row>
    <row r="26" ht="20" customHeight="1">
      <c r="B26" s="5" t="inlineStr">
        <is>
          <t xml:space="preserve">  F. ...</t>
        </is>
      </c>
      <c r="C26" s="6" t="inlineStr">
        <is>
          <t>8 điểm | Luật An toàn vệ sinh lao động 2015</t>
        </is>
      </c>
    </row>
    <row r="27" ht="20" customHeight="1">
      <c r="B27" s="5" t="inlineStr">
        <is>
          <t xml:space="preserve">  G. ...</t>
        </is>
      </c>
      <c r="C27" s="6" t="inlineStr">
        <is>
          <t>8 điểm | Điều 118–135 BLLĐ 2019</t>
        </is>
      </c>
    </row>
    <row r="28" ht="20" customHeight="1">
      <c r="B28" s="5" t="inlineStr">
        <is>
          <t xml:space="preserve">  H. ...</t>
        </is>
      </c>
      <c r="C28" s="6" t="inlineStr">
        <is>
          <t>8 điểm | Điều 135–142 &amp; 177–180 BLLĐ 2019</t>
        </is>
      </c>
    </row>
    <row r="29" ht="20" customHeight="1">
      <c r="B29" s="5" t="inlineStr">
        <is>
          <t xml:space="preserve">  I. ...</t>
        </is>
      </c>
      <c r="C29" s="6" t="inlineStr">
        <is>
          <t>12 điểm | Luật DN + Thực hành HR tốt nhất</t>
        </is>
      </c>
    </row>
    <row r="30" ht="20" customHeight="1">
      <c r="B30" s="5" t="inlineStr">
        <is>
          <t xml:space="preserve">  J. ...</t>
        </is>
      </c>
      <c r="C30" s="6" t="inlineStr">
        <is>
          <t>10 điểm | NĐ 145/2020 + TT 28/2015/TT-BLĐTBXH</t>
        </is>
      </c>
    </row>
    <row r="31" ht="20" customHeight="1">
      <c r="B31" s="7" t="inlineStr"/>
      <c r="C31" s="8" t="inlineStr"/>
    </row>
    <row r="32" ht="20" customHeight="1">
      <c r="B32" s="3" t="inlineStr">
        <is>
          <t>🎯 MỨC ĐỘ TUÂN THỦ</t>
        </is>
      </c>
      <c r="C32" s="4" t="inlineStr"/>
    </row>
    <row r="33" ht="20" customHeight="1">
      <c r="B33" s="9" t="inlineStr">
        <is>
          <t xml:space="preserve">  90–100%</t>
        </is>
      </c>
      <c r="C33" s="10" t="inlineStr">
        <is>
          <t>✅ Excellent — Tuân thủ tốt, duy trì</t>
        </is>
      </c>
    </row>
    <row r="34" ht="20" customHeight="1">
      <c r="B34" s="11" t="inlineStr">
        <is>
          <t xml:space="preserve">  75–89%</t>
        </is>
      </c>
      <c r="C34" s="12" t="inlineStr">
        <is>
          <t>🟡 Good — Một số điểm cần cải thiện</t>
        </is>
      </c>
    </row>
    <row r="35" ht="20" customHeight="1">
      <c r="B35" s="5" t="inlineStr">
        <is>
          <t xml:space="preserve">  60–74%</t>
        </is>
      </c>
      <c r="C35" s="6" t="inlineStr">
        <is>
          <t>🟠 Fair — Rủi ro trung bình, cần action plan</t>
        </is>
      </c>
    </row>
    <row r="36" ht="20" customHeight="1">
      <c r="B36" s="13" t="inlineStr">
        <is>
          <t xml:space="preserve">  &lt; 60%</t>
        </is>
      </c>
      <c r="C36" s="14" t="inlineStr">
        <is>
          <t>🔴 At Risk — Rủi ro cao, cần xử lý khẩn cấp</t>
        </is>
      </c>
    </row>
  </sheetData>
  <mergeCells count="25">
    <mergeCell ref="C17:F17"/>
    <mergeCell ref="C23:F23"/>
    <mergeCell ref="B2:F9"/>
    <mergeCell ref="C32:F32"/>
    <mergeCell ref="C19:F19"/>
    <mergeCell ref="C28:F28"/>
    <mergeCell ref="C18:F18"/>
    <mergeCell ref="C34:F34"/>
    <mergeCell ref="C30:F30"/>
    <mergeCell ref="C15:F15"/>
    <mergeCell ref="C33:F33"/>
    <mergeCell ref="C24:F24"/>
    <mergeCell ref="C14:F14"/>
    <mergeCell ref="C35:F35"/>
    <mergeCell ref="C20:F20"/>
    <mergeCell ref="C26:F26"/>
    <mergeCell ref="C29:F29"/>
    <mergeCell ref="C16:F16"/>
    <mergeCell ref="C25:F25"/>
    <mergeCell ref="C22:F22"/>
    <mergeCell ref="C31:F31"/>
    <mergeCell ref="B11:F12"/>
    <mergeCell ref="C21:F21"/>
    <mergeCell ref="C27:F27"/>
    <mergeCell ref="C36:F36"/>
  </mergeCells>
  <pageMargins left="0.4" right="0.4" top="0.5" bottom="0.5" header="0.5" footer="0.5"/>
  <pageSetup orientation="landscape" fitToWidth="1"/>
</worksheet>
</file>

<file path=xl/worksheets/sheet2.xml><?xml version="1.0" encoding="utf-8"?>
<worksheet xmlns="http://schemas.openxmlformats.org/spreadsheetml/2006/main">
  <sheetPr>
    <tabColor rgb="0000B14F"/>
    <outlinePr summaryBelow="1" summaryRight="1"/>
    <pageSetUpPr fitToPage="1"/>
  </sheetPr>
  <dimension ref="B1:I114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7" customWidth="1" min="2" max="2"/>
    <col width="58" customWidth="1" min="3" max="3"/>
    <col width="12" customWidth="1" min="4" max="4"/>
    <col width="18" customWidth="1" min="5" max="5"/>
    <col width="14" customWidth="1" min="6" max="6"/>
    <col width="14" customWidth="1" min="7" max="7"/>
    <col width="20" customWidth="1" min="8" max="8"/>
    <col width="20" customWidth="1" min="9" max="9"/>
  </cols>
  <sheetData>
    <row r="1" ht="36" customHeight="1">
      <c r="B1" s="15" t="inlineStr">
        <is>
          <t>⚖️  ANNUAL HR COMPLIANCE AUDIT CHECKLIST  ·  98 ĐIỂM  ·  TANCA HRM 2026</t>
        </is>
      </c>
    </row>
    <row r="2" ht="6" customHeight="1"/>
    <row r="3" ht="22" customHeight="1">
      <c r="B3" s="16" t="inlineStr">
        <is>
          <t>📅 Kỳ audit:  Năm 2026 (Q4)</t>
        </is>
      </c>
      <c r="C3" s="17" t="inlineStr">
        <is>
          <t>Auditor:  ___________________</t>
        </is>
      </c>
      <c r="D3" s="17" t="inlineStr">
        <is>
          <t>Ngày:  ___/___/2026</t>
        </is>
      </c>
      <c r="E3" s="17" t="inlineStr">
        <is>
          <t>Đơn vị:  Tanca HRM</t>
        </is>
      </c>
      <c r="F3" s="18" t="inlineStr">
        <is>
          <t>Người phê duyệt:  CEO / HR Director</t>
        </is>
      </c>
    </row>
    <row r="4" ht="8" customHeight="1"/>
    <row r="5" ht="50" customHeight="1">
      <c r="B5" s="19" t="inlineStr">
        <is>
          <t>#</t>
        </is>
      </c>
      <c r="C5" s="19" t="inlineStr">
        <is>
          <t>Điểm Kiểm Tra / Compliance Item</t>
        </is>
      </c>
      <c r="D5" s="20" t="inlineStr">
        <is>
          <t>Mức Độ
Rủi Ro</t>
        </is>
      </c>
      <c r="E5" s="21" t="inlineStr">
        <is>
          <t>Căn Cứ Pháp Lý</t>
        </is>
      </c>
      <c r="F5" s="22" t="inlineStr">
        <is>
          <t>Kết Quả
(Pass/Fail/N/A)</t>
        </is>
      </c>
      <c r="G5" s="22" t="inlineStr">
        <is>
          <t>Điểm
(1=Fail, 2=Pass)</t>
        </is>
      </c>
      <c r="H5" s="23" t="inlineStr">
        <is>
          <t>Bằng Chứng
/ Tài Liệu</t>
        </is>
      </c>
      <c r="I5" s="24" t="inlineStr">
        <is>
          <t>Hành Động Khắc Phục
&amp; Deadline</t>
        </is>
      </c>
    </row>
    <row r="6" ht="26" customHeight="1">
      <c r="B6" s="25" t="inlineStr">
        <is>
          <t xml:space="preserve">  A. HỢP ĐỒNG LAO ĐỘNG &amp; HỒ SƠ NHÂN VIÊN  (12 mục)  ·  Điều 13–22 BLLĐ 2019</t>
        </is>
      </c>
    </row>
    <row r="7" ht="28" customHeight="1">
      <c r="B7" s="26" t="n">
        <v>1</v>
      </c>
      <c r="C7" s="27" t="inlineStr">
        <is>
          <t>Tất cả nhân viên chính thức có HĐLĐ bằng văn bản, ký trước hoặc ngay ngày đầu làm việc</t>
        </is>
      </c>
      <c r="D7" s="28" t="inlineStr">
        <is>
          <t>Cao</t>
        </is>
      </c>
      <c r="E7" s="29" t="inlineStr">
        <is>
          <t>BLLĐ Đ.13</t>
        </is>
      </c>
      <c r="F7" s="30" t="inlineStr">
        <is>
          <t>○ Pass  ○ Fail  ○ N/A</t>
        </is>
      </c>
      <c r="G7" s="31">
        <f>IF(ISNUMBER(SEARCH("Pass",F7)),2,IF(ISNUMBER(SEARCH("N/A",F7)),0,IF(ISNUMBER(SEARCH("Fail",F7)),1,0)))</f>
        <v/>
      </c>
      <c r="H7" s="26" t="inlineStr"/>
      <c r="I7" s="32" t="inlineStr"/>
    </row>
    <row r="8" ht="28" customHeight="1">
      <c r="B8" s="33" t="n">
        <v>2</v>
      </c>
      <c r="C8" s="34" t="inlineStr">
        <is>
          <t>HĐLĐ ghi đúng loại hợp đồng: thử việc / xác định thời hạn / không xác định thời hạn</t>
        </is>
      </c>
      <c r="D8" s="28" t="inlineStr">
        <is>
          <t>Cao</t>
        </is>
      </c>
      <c r="E8" s="35" t="inlineStr">
        <is>
          <t>BLLĐ Đ.20</t>
        </is>
      </c>
      <c r="F8" s="30" t="inlineStr">
        <is>
          <t>○ Pass  ○ Fail  ○ N/A</t>
        </is>
      </c>
      <c r="G8" s="36">
        <f>IF(ISNUMBER(SEARCH("Pass",F8)),2,IF(ISNUMBER(SEARCH("N/A",F8)),0,IF(ISNUMBER(SEARCH("Fail",F8)),1,0)))</f>
        <v/>
      </c>
      <c r="H8" s="33" t="inlineStr"/>
      <c r="I8" s="37" t="inlineStr"/>
    </row>
    <row r="9" ht="28" customHeight="1">
      <c r="B9" s="26" t="n">
        <v>3</v>
      </c>
      <c r="C9" s="27" t="inlineStr">
        <is>
          <t>Không ký quá 02 lần HĐLĐ xác định thời hạn — lần 3 phải là không xác định</t>
        </is>
      </c>
      <c r="D9" s="28" t="inlineStr">
        <is>
          <t>Cao</t>
        </is>
      </c>
      <c r="E9" s="29" t="inlineStr">
        <is>
          <t>BLLĐ Đ.20</t>
        </is>
      </c>
      <c r="F9" s="30" t="inlineStr">
        <is>
          <t>○ Pass  ○ Fail  ○ N/A</t>
        </is>
      </c>
      <c r="G9" s="31">
        <f>IF(ISNUMBER(SEARCH("Pass",F9)),2,IF(ISNUMBER(SEARCH("N/A",F9)),0,IF(ISNUMBER(SEARCH("Fail",F9)),1,0)))</f>
        <v/>
      </c>
      <c r="H9" s="26" t="inlineStr"/>
      <c r="I9" s="32" t="inlineStr"/>
    </row>
    <row r="10" ht="28" customHeight="1">
      <c r="B10" s="33" t="n">
        <v>4</v>
      </c>
      <c r="C10" s="34" t="inlineStr">
        <is>
          <t>Lương ghi trong HĐLĐ ≥ lương tối thiểu vùng 2026 (Vùng 1: 4,960,000đ/tháng)</t>
        </is>
      </c>
      <c r="D10" s="28" t="inlineStr">
        <is>
          <t>Cao</t>
        </is>
      </c>
      <c r="E10" s="35" t="inlineStr">
        <is>
          <t>NĐ 74/2024</t>
        </is>
      </c>
      <c r="F10" s="30" t="inlineStr">
        <is>
          <t>○ Pass  ○ Fail  ○ N/A</t>
        </is>
      </c>
      <c r="G10" s="36">
        <f>IF(ISNUMBER(SEARCH("Pass",F10)),2,IF(ISNUMBER(SEARCH("N/A",F10)),0,IF(ISNUMBER(SEARCH("Fail",F10)),1,0)))</f>
        <v/>
      </c>
      <c r="H10" s="33" t="inlineStr"/>
      <c r="I10" s="37" t="inlineStr"/>
    </row>
    <row r="11" ht="28" customHeight="1">
      <c r="B11" s="26" t="n">
        <v>5</v>
      </c>
      <c r="C11" s="27" t="inlineStr">
        <is>
          <t>Thời gian thử việc đúng quy định: ≤180 ngày (GĐ), ≤60 ngày (ĐH), ≤30 ngày (khác)</t>
        </is>
      </c>
      <c r="D11" s="28" t="inlineStr">
        <is>
          <t>Cao</t>
        </is>
      </c>
      <c r="E11" s="29" t="inlineStr">
        <is>
          <t>BLLĐ Đ.25</t>
        </is>
      </c>
      <c r="F11" s="30" t="inlineStr">
        <is>
          <t>○ Pass  ○ Fail  ○ N/A</t>
        </is>
      </c>
      <c r="G11" s="31">
        <f>IF(ISNUMBER(SEARCH("Pass",F11)),2,IF(ISNUMBER(SEARCH("N/A",F11)),0,IF(ISNUMBER(SEARCH("Fail",F11)),1,0)))</f>
        <v/>
      </c>
      <c r="H11" s="26" t="inlineStr"/>
      <c r="I11" s="32" t="inlineStr"/>
    </row>
    <row r="12" ht="28" customHeight="1">
      <c r="B12" s="33" t="n">
        <v>6</v>
      </c>
      <c r="C12" s="34" t="inlineStr">
        <is>
          <t>Lương thử việc ≥ 85% mức lương chính thức theo hợp đồng</t>
        </is>
      </c>
      <c r="D12" s="28" t="inlineStr">
        <is>
          <t>Cao</t>
        </is>
      </c>
      <c r="E12" s="35" t="inlineStr">
        <is>
          <t>BLLĐ Đ.26</t>
        </is>
      </c>
      <c r="F12" s="30" t="inlineStr">
        <is>
          <t>○ Pass  ○ Fail  ○ N/A</t>
        </is>
      </c>
      <c r="G12" s="36">
        <f>IF(ISNUMBER(SEARCH("Pass",F12)),2,IF(ISNUMBER(SEARCH("N/A",F12)),0,IF(ISNUMBER(SEARCH("Fail",F12)),1,0)))</f>
        <v/>
      </c>
      <c r="H12" s="33" t="inlineStr"/>
      <c r="I12" s="37" t="inlineStr"/>
    </row>
    <row r="13" ht="28" customHeight="1">
      <c r="B13" s="26" t="n">
        <v>7</v>
      </c>
      <c r="C13" s="27" t="inlineStr">
        <is>
          <t>Phụ lục HĐLĐ được ký khi thay đổi lương, vị trí, hoặc điều kiện làm việc</t>
        </is>
      </c>
      <c r="D13" s="38" t="inlineStr">
        <is>
          <t>Trung bình</t>
        </is>
      </c>
      <c r="E13" s="29" t="inlineStr">
        <is>
          <t>BLLĐ Đ.22</t>
        </is>
      </c>
      <c r="F13" s="30" t="inlineStr">
        <is>
          <t>○ Pass  ○ Fail  ○ N/A</t>
        </is>
      </c>
      <c r="G13" s="31">
        <f>IF(ISNUMBER(SEARCH("Pass",F13)),2,IF(ISNUMBER(SEARCH("N/A",F13)),0,IF(ISNUMBER(SEARCH("Fail",F13)),1,0)))</f>
        <v/>
      </c>
      <c r="H13" s="26" t="inlineStr"/>
      <c r="I13" s="32" t="inlineStr"/>
    </row>
    <row r="14" ht="28" customHeight="1">
      <c r="B14" s="33" t="n">
        <v>8</v>
      </c>
      <c r="C14" s="34" t="inlineStr">
        <is>
          <t>Hồ sơ nhân viên đầy đủ: CV, CMND/CCCD, bằng cấp, hợp đồng, phụ lục</t>
        </is>
      </c>
      <c r="D14" s="38" t="inlineStr">
        <is>
          <t>Trung bình</t>
        </is>
      </c>
      <c r="E14" s="35" t="inlineStr">
        <is>
          <t>NĐ 145</t>
        </is>
      </c>
      <c r="F14" s="30" t="inlineStr">
        <is>
          <t>○ Pass  ○ Fail  ○ N/A</t>
        </is>
      </c>
      <c r="G14" s="36">
        <f>IF(ISNUMBER(SEARCH("Pass",F14)),2,IF(ISNUMBER(SEARCH("N/A",F14)),0,IF(ISNUMBER(SEARCH("Fail",F14)),1,0)))</f>
        <v/>
      </c>
      <c r="H14" s="33" t="inlineStr"/>
      <c r="I14" s="37" t="inlineStr"/>
    </row>
    <row r="15" ht="28" customHeight="1">
      <c r="B15" s="26" t="n">
        <v>9</v>
      </c>
      <c r="C15" s="27" t="inlineStr">
        <is>
          <t>Hồ sơ được lưu trữ bảo mật, chỉ HR và CEO có quyền truy cập</t>
        </is>
      </c>
      <c r="D15" s="38" t="inlineStr">
        <is>
          <t>Trung bình</t>
        </is>
      </c>
      <c r="E15" s="29" t="inlineStr">
        <is>
          <t>Luật ATVSLĐ</t>
        </is>
      </c>
      <c r="F15" s="30" t="inlineStr">
        <is>
          <t>○ Pass  ○ Fail  ○ N/A</t>
        </is>
      </c>
      <c r="G15" s="31">
        <f>IF(ISNUMBER(SEARCH("Pass",F15)),2,IF(ISNUMBER(SEARCH("N/A",F15)),0,IF(ISNUMBER(SEARCH("Fail",F15)),1,0)))</f>
        <v/>
      </c>
      <c r="H15" s="26" t="inlineStr"/>
      <c r="I15" s="32" t="inlineStr"/>
    </row>
    <row r="16" ht="28" customHeight="1">
      <c r="B16" s="33" t="n">
        <v>10</v>
      </c>
      <c r="C16" s="34" t="inlineStr">
        <is>
          <t>Hợp đồng hết hạn được gia hạn hoặc chuyển đổi kịp thời (trong 30 ngày)</t>
        </is>
      </c>
      <c r="D16" s="28" t="inlineStr">
        <is>
          <t>Cao</t>
        </is>
      </c>
      <c r="E16" s="35" t="inlineStr">
        <is>
          <t>BLLĐ Đ.20</t>
        </is>
      </c>
      <c r="F16" s="30" t="inlineStr">
        <is>
          <t>○ Pass  ○ Fail  ○ N/A</t>
        </is>
      </c>
      <c r="G16" s="36">
        <f>IF(ISNUMBER(SEARCH("Pass",F16)),2,IF(ISNUMBER(SEARCH("N/A",F16)),0,IF(ISNUMBER(SEARCH("Fail",F16)),1,0)))</f>
        <v/>
      </c>
      <c r="H16" s="33" t="inlineStr"/>
      <c r="I16" s="37" t="inlineStr"/>
    </row>
    <row r="17" ht="28" customHeight="1">
      <c r="B17" s="26" t="n">
        <v>11</v>
      </c>
      <c r="C17" s="27" t="inlineStr">
        <is>
          <t>Nhân viên nước ngoài có giấy phép lao động hợp lệ (Work Permit)</t>
        </is>
      </c>
      <c r="D17" s="28" t="inlineStr">
        <is>
          <t>Cao</t>
        </is>
      </c>
      <c r="E17" s="29" t="inlineStr">
        <is>
          <t>BLLĐ Đ.151–157</t>
        </is>
      </c>
      <c r="F17" s="30" t="inlineStr">
        <is>
          <t>○ Pass  ○ Fail  ○ N/A</t>
        </is>
      </c>
      <c r="G17" s="31">
        <f>IF(ISNUMBER(SEARCH("Pass",F17)),2,IF(ISNUMBER(SEARCH("N/A",F17)),0,IF(ISNUMBER(SEARCH("Fail",F17)),1,0)))</f>
        <v/>
      </c>
      <c r="H17" s="26" t="inlineStr"/>
      <c r="I17" s="32" t="inlineStr"/>
    </row>
    <row r="18" ht="28" customHeight="1">
      <c r="B18" s="33" t="n">
        <v>12</v>
      </c>
      <c r="C18" s="34" t="inlineStr">
        <is>
          <t>Biên bản thanh lý HĐLĐ được lập khi chấm dứt hợp đồng</t>
        </is>
      </c>
      <c r="D18" s="38" t="inlineStr">
        <is>
          <t>Trung bình</t>
        </is>
      </c>
      <c r="E18" s="35" t="inlineStr">
        <is>
          <t>BLLĐ Đ.47</t>
        </is>
      </c>
      <c r="F18" s="30" t="inlineStr">
        <is>
          <t>○ Pass  ○ Fail  ○ N/A</t>
        </is>
      </c>
      <c r="G18" s="36">
        <f>IF(ISNUMBER(SEARCH("Pass",F18)),2,IF(ISNUMBER(SEARCH("N/A",F18)),0,IF(ISNUMBER(SEARCH("Fail",F18)),1,0)))</f>
        <v/>
      </c>
      <c r="H18" s="33" t="inlineStr"/>
      <c r="I18" s="37" t="inlineStr"/>
    </row>
    <row r="19" ht="26" customHeight="1">
      <c r="B19" s="39" t="inlineStr">
        <is>
          <t xml:space="preserve">  B. LƯƠNG, THƯỞNG VÀ PHÚC LỢI  (12 mục)  ·  Điều 94–103 BLLĐ 2019</t>
        </is>
      </c>
    </row>
    <row r="20" ht="28" customHeight="1">
      <c r="B20" s="26" t="n">
        <v>13</v>
      </c>
      <c r="C20" s="27" t="inlineStr">
        <is>
          <t>Lương tháng ≥ mức lương tối thiểu vùng 2026 áp dụng tại địa phương</t>
        </is>
      </c>
      <c r="D20" s="28" t="inlineStr">
        <is>
          <t>Cao</t>
        </is>
      </c>
      <c r="E20" s="29" t="inlineStr">
        <is>
          <t>NĐ 74/2024</t>
        </is>
      </c>
      <c r="F20" s="30" t="inlineStr">
        <is>
          <t>○ Pass  ○ Fail  ○ N/A</t>
        </is>
      </c>
      <c r="G20" s="31">
        <f>IF(ISNUMBER(SEARCH("Pass",F20)),2,IF(ISNUMBER(SEARCH("N/A",F20)),0,IF(ISNUMBER(SEARCH("Fail",F20)),1,0)))</f>
        <v/>
      </c>
      <c r="H20" s="26" t="inlineStr"/>
      <c r="I20" s="32" t="inlineStr"/>
    </row>
    <row r="21" ht="28" customHeight="1">
      <c r="B21" s="33" t="n">
        <v>14</v>
      </c>
      <c r="C21" s="34" t="inlineStr">
        <is>
          <t>Lương được trả đúng hạn, không chậm quá 7 ngày so với kỳ hạn</t>
        </is>
      </c>
      <c r="D21" s="28" t="inlineStr">
        <is>
          <t>Cao</t>
        </is>
      </c>
      <c r="E21" s="35" t="inlineStr">
        <is>
          <t>BLLĐ Đ.97</t>
        </is>
      </c>
      <c r="F21" s="30" t="inlineStr">
        <is>
          <t>○ Pass  ○ Fail  ○ N/A</t>
        </is>
      </c>
      <c r="G21" s="36">
        <f>IF(ISNUMBER(SEARCH("Pass",F21)),2,IF(ISNUMBER(SEARCH("N/A",F21)),0,IF(ISNUMBER(SEARCH("Fail",F21)),1,0)))</f>
        <v/>
      </c>
      <c r="H21" s="33" t="inlineStr"/>
      <c r="I21" s="37" t="inlineStr"/>
    </row>
    <row r="22" ht="28" customHeight="1">
      <c r="B22" s="26" t="n">
        <v>15</v>
      </c>
      <c r="C22" s="27" t="inlineStr">
        <is>
          <t>Có bảng lương chi tiết, rõ ràng, phát cho nhân viên hàng tháng</t>
        </is>
      </c>
      <c r="D22" s="38" t="inlineStr">
        <is>
          <t>Trung bình</t>
        </is>
      </c>
      <c r="E22" s="29" t="inlineStr">
        <is>
          <t>BLLĐ Đ.95</t>
        </is>
      </c>
      <c r="F22" s="30" t="inlineStr">
        <is>
          <t>○ Pass  ○ Fail  ○ N/A</t>
        </is>
      </c>
      <c r="G22" s="31">
        <f>IF(ISNUMBER(SEARCH("Pass",F22)),2,IF(ISNUMBER(SEARCH("N/A",F22)),0,IF(ISNUMBER(SEARCH("Fail",F22)),1,0)))</f>
        <v/>
      </c>
      <c r="H22" s="26" t="inlineStr"/>
      <c r="I22" s="32" t="inlineStr"/>
    </row>
    <row r="23" ht="28" customHeight="1">
      <c r="B23" s="33" t="n">
        <v>16</v>
      </c>
      <c r="C23" s="34" t="inlineStr">
        <is>
          <t>Các khoản khấu trừ lương hợp pháp và được thông báo bằng văn bản</t>
        </is>
      </c>
      <c r="D23" s="28" t="inlineStr">
        <is>
          <t>Cao</t>
        </is>
      </c>
      <c r="E23" s="35" t="inlineStr">
        <is>
          <t>BLLĐ Đ.102</t>
        </is>
      </c>
      <c r="F23" s="30" t="inlineStr">
        <is>
          <t>○ Pass  ○ Fail  ○ N/A</t>
        </is>
      </c>
      <c r="G23" s="36">
        <f>IF(ISNUMBER(SEARCH("Pass",F23)),2,IF(ISNUMBER(SEARCH("N/A",F23)),0,IF(ISNUMBER(SEARCH("Fail",F23)),1,0)))</f>
        <v/>
      </c>
      <c r="H23" s="33" t="inlineStr"/>
      <c r="I23" s="37" t="inlineStr"/>
    </row>
    <row r="24" ht="28" customHeight="1">
      <c r="B24" s="26" t="n">
        <v>17</v>
      </c>
      <c r="C24" s="27" t="inlineStr">
        <is>
          <t>Phụ cấp, trợ cấp được ghi rõ trong HĐLĐ hoặc thỏa ước lao động</t>
        </is>
      </c>
      <c r="D24" s="38" t="inlineStr">
        <is>
          <t>Trung bình</t>
        </is>
      </c>
      <c r="E24" s="29" t="inlineStr">
        <is>
          <t>BLLĐ Đ.95</t>
        </is>
      </c>
      <c r="F24" s="30" t="inlineStr">
        <is>
          <t>○ Pass  ○ Fail  ○ N/A</t>
        </is>
      </c>
      <c r="G24" s="31">
        <f>IF(ISNUMBER(SEARCH("Pass",F24)),2,IF(ISNUMBER(SEARCH("N/A",F24)),0,IF(ISNUMBER(SEARCH("Fail",F24)),1,0)))</f>
        <v/>
      </c>
      <c r="H24" s="26" t="inlineStr"/>
      <c r="I24" s="32" t="inlineStr"/>
    </row>
    <row r="25" ht="28" customHeight="1">
      <c r="B25" s="33" t="n">
        <v>18</v>
      </c>
      <c r="C25" s="34" t="inlineStr">
        <is>
          <t>Quy chế lương, thưởng được ban hành bằng văn bản và thông báo cho NLĐ</t>
        </is>
      </c>
      <c r="D25" s="38" t="inlineStr">
        <is>
          <t>Trung bình</t>
        </is>
      </c>
      <c r="E25" s="35" t="inlineStr">
        <is>
          <t>BLLĐ Đ.93</t>
        </is>
      </c>
      <c r="F25" s="30" t="inlineStr">
        <is>
          <t>○ Pass  ○ Fail  ○ N/A</t>
        </is>
      </c>
      <c r="G25" s="36">
        <f>IF(ISNUMBER(SEARCH("Pass",F25)),2,IF(ISNUMBER(SEARCH("N/A",F25)),0,IF(ISNUMBER(SEARCH("Fail",F25)),1,0)))</f>
        <v/>
      </c>
      <c r="H25" s="33" t="inlineStr"/>
      <c r="I25" s="37" t="inlineStr"/>
    </row>
    <row r="26" ht="28" customHeight="1">
      <c r="B26" s="26" t="n">
        <v>19</v>
      </c>
      <c r="C26" s="27" t="inlineStr">
        <is>
          <t>Lương làm thêm giờ được tính đúng hệ số: 150%/200%/300%</t>
        </is>
      </c>
      <c r="D26" s="28" t="inlineStr">
        <is>
          <t>Cao</t>
        </is>
      </c>
      <c r="E26" s="29" t="inlineStr">
        <is>
          <t>BLLĐ Đ.98</t>
        </is>
      </c>
      <c r="F26" s="30" t="inlineStr">
        <is>
          <t>○ Pass  ○ Fail  ○ N/A</t>
        </is>
      </c>
      <c r="G26" s="31">
        <f>IF(ISNUMBER(SEARCH("Pass",F26)),2,IF(ISNUMBER(SEARCH("N/A",F26)),0,IF(ISNUMBER(SEARCH("Fail",F26)),1,0)))</f>
        <v/>
      </c>
      <c r="H26" s="26" t="inlineStr"/>
      <c r="I26" s="32" t="inlineStr"/>
    </row>
    <row r="27" ht="28" customHeight="1">
      <c r="B27" s="33" t="n">
        <v>20</v>
      </c>
      <c r="C27" s="34" t="inlineStr">
        <is>
          <t>Tổng OT không vượt 40h/tháng và 200h/năm (trừ ngành đặc thù có văn bản)</t>
        </is>
      </c>
      <c r="D27" s="28" t="inlineStr">
        <is>
          <t>Cao</t>
        </is>
      </c>
      <c r="E27" s="35" t="inlineStr">
        <is>
          <t>BLLĐ Đ.107</t>
        </is>
      </c>
      <c r="F27" s="30" t="inlineStr">
        <is>
          <t>○ Pass  ○ Fail  ○ N/A</t>
        </is>
      </c>
      <c r="G27" s="36">
        <f>IF(ISNUMBER(SEARCH("Pass",F27)),2,IF(ISNUMBER(SEARCH("N/A",F27)),0,IF(ISNUMBER(SEARCH("Fail",F27)),1,0)))</f>
        <v/>
      </c>
      <c r="H27" s="33" t="inlineStr"/>
      <c r="I27" s="37" t="inlineStr"/>
    </row>
    <row r="28" ht="28" customHeight="1">
      <c r="B28" s="26" t="n">
        <v>21</v>
      </c>
      <c r="C28" s="27" t="inlineStr">
        <is>
          <t>Lương làm ca đêm (22:00–06:00) được cộng thêm ≥ 30% đơn giá ngày thường</t>
        </is>
      </c>
      <c r="D28" s="28" t="inlineStr">
        <is>
          <t>Cao</t>
        </is>
      </c>
      <c r="E28" s="29" t="inlineStr">
        <is>
          <t>BLLĐ Đ.107</t>
        </is>
      </c>
      <c r="F28" s="30" t="inlineStr">
        <is>
          <t>○ Pass  ○ Fail  ○ N/A</t>
        </is>
      </c>
      <c r="G28" s="31">
        <f>IF(ISNUMBER(SEARCH("Pass",F28)),2,IF(ISNUMBER(SEARCH("N/A",F28)),0,IF(ISNUMBER(SEARCH("Fail",F28)),1,0)))</f>
        <v/>
      </c>
      <c r="H28" s="26" t="inlineStr"/>
      <c r="I28" s="32" t="inlineStr"/>
    </row>
    <row r="29" ht="28" customHeight="1">
      <c r="B29" s="33" t="n">
        <v>22</v>
      </c>
      <c r="C29" s="34" t="inlineStr">
        <is>
          <t>Tiền thưởng có quy chế rõ ràng, không được tính vào lương tối thiểu</t>
        </is>
      </c>
      <c r="D29" s="40" t="inlineStr">
        <is>
          <t>Thấp</t>
        </is>
      </c>
      <c r="E29" s="35" t="inlineStr">
        <is>
          <t>BLLĐ Đ.104</t>
        </is>
      </c>
      <c r="F29" s="30" t="inlineStr">
        <is>
          <t>○ Pass  ○ Fail  ○ N/A</t>
        </is>
      </c>
      <c r="G29" s="36">
        <f>IF(ISNUMBER(SEARCH("Pass",F29)),2,IF(ISNUMBER(SEARCH("N/A",F29)),0,IF(ISNUMBER(SEARCH("Fail",F29)),1,0)))</f>
        <v/>
      </c>
      <c r="H29" s="33" t="inlineStr"/>
      <c r="I29" s="37" t="inlineStr"/>
    </row>
    <row r="30" ht="28" customHeight="1">
      <c r="B30" s="26" t="n">
        <v>23</v>
      </c>
      <c r="C30" s="27" t="inlineStr">
        <is>
          <t>Trợ cấp thôi việc/mất việc được tính và chi trả đúng quy định</t>
        </is>
      </c>
      <c r="D30" s="28" t="inlineStr">
        <is>
          <t>Cao</t>
        </is>
      </c>
      <c r="E30" s="29" t="inlineStr">
        <is>
          <t>BLLĐ Đ.46–48</t>
        </is>
      </c>
      <c r="F30" s="30" t="inlineStr">
        <is>
          <t>○ Pass  ○ Fail  ○ N/A</t>
        </is>
      </c>
      <c r="G30" s="31">
        <f>IF(ISNUMBER(SEARCH("Pass",F30)),2,IF(ISNUMBER(SEARCH("N/A",F30)),0,IF(ISNUMBER(SEARCH("Fail",F30)),1,0)))</f>
        <v/>
      </c>
      <c r="H30" s="26" t="inlineStr"/>
      <c r="I30" s="32" t="inlineStr"/>
    </row>
    <row r="31" ht="28" customHeight="1">
      <c r="B31" s="33" t="n">
        <v>24</v>
      </c>
      <c r="C31" s="34" t="inlineStr">
        <is>
          <t>Không khấu trừ lương quá 30% tổng thu nhập sau thuế và BHXH</t>
        </is>
      </c>
      <c r="D31" s="28" t="inlineStr">
        <is>
          <t>Cao</t>
        </is>
      </c>
      <c r="E31" s="35" t="inlineStr">
        <is>
          <t>BLLĐ Đ.102</t>
        </is>
      </c>
      <c r="F31" s="30" t="inlineStr">
        <is>
          <t>○ Pass  ○ Fail  ○ N/A</t>
        </is>
      </c>
      <c r="G31" s="36">
        <f>IF(ISNUMBER(SEARCH("Pass",F31)),2,IF(ISNUMBER(SEARCH("N/A",F31)),0,IF(ISNUMBER(SEARCH("Fail",F31)),1,0)))</f>
        <v/>
      </c>
      <c r="H31" s="33" t="inlineStr"/>
      <c r="I31" s="37" t="inlineStr"/>
    </row>
    <row r="32" ht="26" customHeight="1">
      <c r="B32" s="41" t="inlineStr">
        <is>
          <t xml:space="preserve">  C. BHXH, BHYT VÀ BHTN  (10 mục)  ·  Luật BHXH 2014 + Luật Việc làm 2013</t>
        </is>
      </c>
    </row>
    <row r="33" ht="28" customHeight="1">
      <c r="B33" s="26" t="n">
        <v>25</v>
      </c>
      <c r="C33" s="27" t="inlineStr">
        <is>
          <t>Đăng ký BHXH cho NLĐ trong vòng 30 ngày kể từ ngày bắt đầu làm việc</t>
        </is>
      </c>
      <c r="D33" s="28" t="inlineStr">
        <is>
          <t>Cao</t>
        </is>
      </c>
      <c r="E33" s="29" t="inlineStr">
        <is>
          <t>Luật BHXH Đ.21</t>
        </is>
      </c>
      <c r="F33" s="30" t="inlineStr">
        <is>
          <t>○ Pass  ○ Fail  ○ N/A</t>
        </is>
      </c>
      <c r="G33" s="31">
        <f>IF(ISNUMBER(SEARCH("Pass",F33)),2,IF(ISNUMBER(SEARCH("N/A",F33)),0,IF(ISNUMBER(SEARCH("Fail",F33)),1,0)))</f>
        <v/>
      </c>
      <c r="H33" s="26" t="inlineStr"/>
      <c r="I33" s="32" t="inlineStr"/>
    </row>
    <row r="34" ht="28" customHeight="1">
      <c r="B34" s="33" t="n">
        <v>26</v>
      </c>
      <c r="C34" s="34" t="inlineStr">
        <is>
          <t>Mức đóng BHXH đúng tỷ lệ: NLĐ 8% + CTY 17.5% trên lương đóng BHXH</t>
        </is>
      </c>
      <c r="D34" s="28" t="inlineStr">
        <is>
          <t>Cao</t>
        </is>
      </c>
      <c r="E34" s="35" t="inlineStr">
        <is>
          <t>Luật BHXH</t>
        </is>
      </c>
      <c r="F34" s="30" t="inlineStr">
        <is>
          <t>○ Pass  ○ Fail  ○ N/A</t>
        </is>
      </c>
      <c r="G34" s="36">
        <f>IF(ISNUMBER(SEARCH("Pass",F34)),2,IF(ISNUMBER(SEARCH("N/A",F34)),0,IF(ISNUMBER(SEARCH("Fail",F34)),1,0)))</f>
        <v/>
      </c>
      <c r="H34" s="33" t="inlineStr"/>
      <c r="I34" s="37" t="inlineStr"/>
    </row>
    <row r="35" ht="28" customHeight="1">
      <c r="B35" s="26" t="n">
        <v>27</v>
      </c>
      <c r="C35" s="27" t="inlineStr">
        <is>
          <t>Mức đóng BHYT đúng: NLĐ 1.5% + CTY 3%</t>
        </is>
      </c>
      <c r="D35" s="28" t="inlineStr">
        <is>
          <t>Cao</t>
        </is>
      </c>
      <c r="E35" s="29" t="inlineStr">
        <is>
          <t>Luật BHXH</t>
        </is>
      </c>
      <c r="F35" s="30" t="inlineStr">
        <is>
          <t>○ Pass  ○ Fail  ○ N/A</t>
        </is>
      </c>
      <c r="G35" s="31">
        <f>IF(ISNUMBER(SEARCH("Pass",F35)),2,IF(ISNUMBER(SEARCH("N/A",F35)),0,IF(ISNUMBER(SEARCH("Fail",F35)),1,0)))</f>
        <v/>
      </c>
      <c r="H35" s="26" t="inlineStr"/>
      <c r="I35" s="32" t="inlineStr"/>
    </row>
    <row r="36" ht="28" customHeight="1">
      <c r="B36" s="33" t="n">
        <v>28</v>
      </c>
      <c r="C36" s="34" t="inlineStr">
        <is>
          <t>Mức đóng BHTN đúng: NLĐ 1% + CTY 1% (tối đa 20 lần lương tối thiểu)</t>
        </is>
      </c>
      <c r="D36" s="28" t="inlineStr">
        <is>
          <t>Cao</t>
        </is>
      </c>
      <c r="E36" s="35" t="inlineStr">
        <is>
          <t>Luật Việc làm</t>
        </is>
      </c>
      <c r="F36" s="30" t="inlineStr">
        <is>
          <t>○ Pass  ○ Fail  ○ N/A</t>
        </is>
      </c>
      <c r="G36" s="36">
        <f>IF(ISNUMBER(SEARCH("Pass",F36)),2,IF(ISNUMBER(SEARCH("N/A",F36)),0,IF(ISNUMBER(SEARCH("Fail",F36)),1,0)))</f>
        <v/>
      </c>
      <c r="H36" s="33" t="inlineStr"/>
      <c r="I36" s="37" t="inlineStr"/>
    </row>
    <row r="37" ht="28" customHeight="1">
      <c r="B37" s="26" t="n">
        <v>29</v>
      </c>
      <c r="C37" s="27" t="inlineStr">
        <is>
          <t>Tiền lương đóng BHXH ≥ lương tối thiểu vùng và đúng thực tế (không khai giả)</t>
        </is>
      </c>
      <c r="D37" s="28" t="inlineStr">
        <is>
          <t>Cao</t>
        </is>
      </c>
      <c r="E37" s="29" t="inlineStr">
        <is>
          <t>Luật BHXH</t>
        </is>
      </c>
      <c r="F37" s="30" t="inlineStr">
        <is>
          <t>○ Pass  ○ Fail  ○ N/A</t>
        </is>
      </c>
      <c r="G37" s="31">
        <f>IF(ISNUMBER(SEARCH("Pass",F37)),2,IF(ISNUMBER(SEARCH("N/A",F37)),0,IF(ISNUMBER(SEARCH("Fail",F37)),1,0)))</f>
        <v/>
      </c>
      <c r="H37" s="26" t="inlineStr"/>
      <c r="I37" s="32" t="inlineStr"/>
    </row>
    <row r="38" ht="28" customHeight="1">
      <c r="B38" s="33" t="n">
        <v>30</v>
      </c>
      <c r="C38" s="34" t="inlineStr">
        <is>
          <t>Đóng BHXH đúng hạn hàng tháng, không để nợ BHXH</t>
        </is>
      </c>
      <c r="D38" s="28" t="inlineStr">
        <is>
          <t>Cao</t>
        </is>
      </c>
      <c r="E38" s="35" t="inlineStr">
        <is>
          <t>Luật BHXH Đ.122</t>
        </is>
      </c>
      <c r="F38" s="30" t="inlineStr">
        <is>
          <t>○ Pass  ○ Fail  ○ N/A</t>
        </is>
      </c>
      <c r="G38" s="36">
        <f>IF(ISNUMBER(SEARCH("Pass",F38)),2,IF(ISNUMBER(SEARCH("N/A",F38)),0,IF(ISNUMBER(SEARCH("Fail",F38)),1,0)))</f>
        <v/>
      </c>
      <c r="H38" s="33" t="inlineStr"/>
      <c r="I38" s="37" t="inlineStr"/>
    </row>
    <row r="39" ht="28" customHeight="1">
      <c r="B39" s="26" t="n">
        <v>31</v>
      </c>
      <c r="C39" s="27" t="inlineStr">
        <is>
          <t>Cấp sổ BHXH / VssID cho nhân viên, hoàn trả khi nghỉ việc</t>
        </is>
      </c>
      <c r="D39" s="28" t="inlineStr">
        <is>
          <t>Cao</t>
        </is>
      </c>
      <c r="E39" s="29" t="inlineStr">
        <is>
          <t>Luật BHXH</t>
        </is>
      </c>
      <c r="F39" s="30" t="inlineStr">
        <is>
          <t>○ Pass  ○ Fail  ○ N/A</t>
        </is>
      </c>
      <c r="G39" s="31">
        <f>IF(ISNUMBER(SEARCH("Pass",F39)),2,IF(ISNUMBER(SEARCH("N/A",F39)),0,IF(ISNUMBER(SEARCH("Fail",F39)),1,0)))</f>
        <v/>
      </c>
      <c r="H39" s="26" t="inlineStr"/>
      <c r="I39" s="32" t="inlineStr"/>
    </row>
    <row r="40" ht="28" customHeight="1">
      <c r="B40" s="33" t="n">
        <v>32</v>
      </c>
      <c r="C40" s="34" t="inlineStr">
        <is>
          <t>Báo giảm BHXH kịp thời khi NLĐ nghỉ việc (trong tháng)</t>
        </is>
      </c>
      <c r="D40" s="38" t="inlineStr">
        <is>
          <t>Trung bình</t>
        </is>
      </c>
      <c r="E40" s="35" t="inlineStr">
        <is>
          <t>Luật BHXH</t>
        </is>
      </c>
      <c r="F40" s="30" t="inlineStr">
        <is>
          <t>○ Pass  ○ Fail  ○ N/A</t>
        </is>
      </c>
      <c r="G40" s="36">
        <f>IF(ISNUMBER(SEARCH("Pass",F40)),2,IF(ISNUMBER(SEARCH("N/A",F40)),0,IF(ISNUMBER(SEARCH("Fail",F40)),1,0)))</f>
        <v/>
      </c>
      <c r="H40" s="33" t="inlineStr"/>
      <c r="I40" s="37" t="inlineStr"/>
    </row>
    <row r="41" ht="28" customHeight="1">
      <c r="B41" s="26" t="n">
        <v>33</v>
      </c>
      <c r="C41" s="27" t="inlineStr">
        <is>
          <t>Thanh toán các chế độ BHXH kịp thời khi NLĐ ốm đau, thai sản, tai nạn</t>
        </is>
      </c>
      <c r="D41" s="28" t="inlineStr">
        <is>
          <t>Cao</t>
        </is>
      </c>
      <c r="E41" s="29" t="inlineStr">
        <is>
          <t>Luật BHXH</t>
        </is>
      </c>
      <c r="F41" s="30" t="inlineStr">
        <is>
          <t>○ Pass  ○ Fail  ○ N/A</t>
        </is>
      </c>
      <c r="G41" s="31">
        <f>IF(ISNUMBER(SEARCH("Pass",F41)),2,IF(ISNUMBER(SEARCH("N/A",F41)),0,IF(ISNUMBER(SEARCH("Fail",F41)),1,0)))</f>
        <v/>
      </c>
      <c r="H41" s="26" t="inlineStr"/>
      <c r="I41" s="32" t="inlineStr"/>
    </row>
    <row r="42" ht="28" customHeight="1">
      <c r="B42" s="33" t="n">
        <v>34</v>
      </c>
      <c r="C42" s="34" t="inlineStr">
        <is>
          <t>Lưu hồ sơ quyết định hưởng BHXH đầy đủ</t>
        </is>
      </c>
      <c r="D42" s="38" t="inlineStr">
        <is>
          <t>Trung bình</t>
        </is>
      </c>
      <c r="E42" s="35" t="inlineStr">
        <is>
          <t>Luật BHXH</t>
        </is>
      </c>
      <c r="F42" s="30" t="inlineStr">
        <is>
          <t>○ Pass  ○ Fail  ○ N/A</t>
        </is>
      </c>
      <c r="G42" s="36">
        <f>IF(ISNUMBER(SEARCH("Pass",F42)),2,IF(ISNUMBER(SEARCH("N/A",F42)),0,IF(ISNUMBER(SEARCH("Fail",F42)),1,0)))</f>
        <v/>
      </c>
      <c r="H42" s="33" t="inlineStr"/>
      <c r="I42" s="37" t="inlineStr"/>
    </row>
    <row r="43" ht="26" customHeight="1">
      <c r="B43" s="42" t="inlineStr">
        <is>
          <t xml:space="preserve">  D. THUẾ THU NHẬP CÁ NHÂN  (8 mục)  ·  Luật Thuế TNCN + TT 111/2013/TT-BTC</t>
        </is>
      </c>
    </row>
    <row r="44" ht="28" customHeight="1">
      <c r="B44" s="26" t="n">
        <v>35</v>
      </c>
      <c r="C44" s="27" t="inlineStr">
        <is>
          <t>Đăng ký thuế TNCN và cấp MST cho tất cả NLĐ</t>
        </is>
      </c>
      <c r="D44" s="28" t="inlineStr">
        <is>
          <t>Cao</t>
        </is>
      </c>
      <c r="E44" s="29" t="inlineStr">
        <is>
          <t>Luật TNCN</t>
        </is>
      </c>
      <c r="F44" s="30" t="inlineStr">
        <is>
          <t>○ Pass  ○ Fail  ○ N/A</t>
        </is>
      </c>
      <c r="G44" s="31">
        <f>IF(ISNUMBER(SEARCH("Pass",F44)),2,IF(ISNUMBER(SEARCH("N/A",F44)),0,IF(ISNUMBER(SEARCH("Fail",F44)),1,0)))</f>
        <v/>
      </c>
      <c r="H44" s="26" t="inlineStr"/>
      <c r="I44" s="32" t="inlineStr"/>
    </row>
    <row r="45" ht="28" customHeight="1">
      <c r="B45" s="33" t="n">
        <v>36</v>
      </c>
      <c r="C45" s="34" t="inlineStr">
        <is>
          <t>Khấu trừ thuế TNCN đúng mức (0%–35% lũy tiến theo biểu thuế)</t>
        </is>
      </c>
      <c r="D45" s="28" t="inlineStr">
        <is>
          <t>Cao</t>
        </is>
      </c>
      <c r="E45" s="35" t="inlineStr">
        <is>
          <t>Luật TNCN Đ.22</t>
        </is>
      </c>
      <c r="F45" s="30" t="inlineStr">
        <is>
          <t>○ Pass  ○ Fail  ○ N/A</t>
        </is>
      </c>
      <c r="G45" s="36">
        <f>IF(ISNUMBER(SEARCH("Pass",F45)),2,IF(ISNUMBER(SEARCH("N/A",F45)),0,IF(ISNUMBER(SEARCH("Fail",F45)),1,0)))</f>
        <v/>
      </c>
      <c r="H45" s="33" t="inlineStr"/>
      <c r="I45" s="37" t="inlineStr"/>
    </row>
    <row r="46" ht="28" customHeight="1">
      <c r="B46" s="26" t="n">
        <v>37</v>
      </c>
      <c r="C46" s="27" t="inlineStr">
        <is>
          <t>Giảm trừ bản thân 11 triệu/tháng và người phụ thuộc 4.4 triệu/người được áp dụng đúng</t>
        </is>
      </c>
      <c r="D46" s="28" t="inlineStr">
        <is>
          <t>Cao</t>
        </is>
      </c>
      <c r="E46" s="29" t="inlineStr">
        <is>
          <t>Luật TNCN Đ.19</t>
        </is>
      </c>
      <c r="F46" s="30" t="inlineStr">
        <is>
          <t>○ Pass  ○ Fail  ○ N/A</t>
        </is>
      </c>
      <c r="G46" s="31">
        <f>IF(ISNUMBER(SEARCH("Pass",F46)),2,IF(ISNUMBER(SEARCH("N/A",F46)),0,IF(ISNUMBER(SEARCH("Fail",F46)),1,0)))</f>
        <v/>
      </c>
      <c r="H46" s="26" t="inlineStr"/>
      <c r="I46" s="32" t="inlineStr"/>
    </row>
    <row r="47" ht="28" customHeight="1">
      <c r="B47" s="33" t="n">
        <v>38</v>
      </c>
      <c r="C47" s="34" t="inlineStr">
        <is>
          <t>Đăng ký người phụ thuộc đúng điều kiện và có chứng từ hợp lệ</t>
        </is>
      </c>
      <c r="D47" s="38" t="inlineStr">
        <is>
          <t>Trung bình</t>
        </is>
      </c>
      <c r="E47" s="35" t="inlineStr">
        <is>
          <t>TT 111</t>
        </is>
      </c>
      <c r="F47" s="30" t="inlineStr">
        <is>
          <t>○ Pass  ○ Fail  ○ N/A</t>
        </is>
      </c>
      <c r="G47" s="36">
        <f>IF(ISNUMBER(SEARCH("Pass",F47)),2,IF(ISNUMBER(SEARCH("N/A",F47)),0,IF(ISNUMBER(SEARCH("Fail",F47)),1,0)))</f>
        <v/>
      </c>
      <c r="H47" s="33" t="inlineStr"/>
      <c r="I47" s="37" t="inlineStr"/>
    </row>
    <row r="48" ht="28" customHeight="1">
      <c r="B48" s="26" t="n">
        <v>39</v>
      </c>
      <c r="C48" s="27" t="inlineStr">
        <is>
          <t>Kê khai thuế TNCN tháng/quý đúng hạn (cuối tháng sau / cuối tháng tiếp theo quý)</t>
        </is>
      </c>
      <c r="D48" s="28" t="inlineStr">
        <is>
          <t>Cao</t>
        </is>
      </c>
      <c r="E48" s="29" t="inlineStr">
        <is>
          <t>Luật QLT</t>
        </is>
      </c>
      <c r="F48" s="30" t="inlineStr">
        <is>
          <t>○ Pass  ○ Fail  ○ N/A</t>
        </is>
      </c>
      <c r="G48" s="31">
        <f>IF(ISNUMBER(SEARCH("Pass",F48)),2,IF(ISNUMBER(SEARCH("N/A",F48)),0,IF(ISNUMBER(SEARCH("Fail",F48)),1,0)))</f>
        <v/>
      </c>
      <c r="H48" s="26" t="inlineStr"/>
      <c r="I48" s="32" t="inlineStr"/>
    </row>
    <row r="49" ht="28" customHeight="1">
      <c r="B49" s="33" t="n">
        <v>40</v>
      </c>
      <c r="C49" s="34" t="inlineStr">
        <is>
          <t>Quyết toán thuế TNCN năm đúng hạn (31/03 năm sau)</t>
        </is>
      </c>
      <c r="D49" s="28" t="inlineStr">
        <is>
          <t>Cao</t>
        </is>
      </c>
      <c r="E49" s="35" t="inlineStr">
        <is>
          <t>Luật TNCN</t>
        </is>
      </c>
      <c r="F49" s="30" t="inlineStr">
        <is>
          <t>○ Pass  ○ Fail  ○ N/A</t>
        </is>
      </c>
      <c r="G49" s="36">
        <f>IF(ISNUMBER(SEARCH("Pass",F49)),2,IF(ISNUMBER(SEARCH("N/A",F49)),0,IF(ISNUMBER(SEARCH("Fail",F49)),1,0)))</f>
        <v/>
      </c>
      <c r="H49" s="33" t="inlineStr"/>
      <c r="I49" s="37" t="inlineStr"/>
    </row>
    <row r="50" ht="28" customHeight="1">
      <c r="B50" s="26" t="n">
        <v>41</v>
      </c>
      <c r="C50" s="27" t="inlineStr">
        <is>
          <t>Phụ cấp không chịu thuế TNCN áp dụng đúng: ăn trưa ≤730k/tháng, điện thoại theo thực tế</t>
        </is>
      </c>
      <c r="D50" s="38" t="inlineStr">
        <is>
          <t>Trung bình</t>
        </is>
      </c>
      <c r="E50" s="29" t="inlineStr">
        <is>
          <t>TT 111</t>
        </is>
      </c>
      <c r="F50" s="30" t="inlineStr">
        <is>
          <t>○ Pass  ○ Fail  ○ N/A</t>
        </is>
      </c>
      <c r="G50" s="31">
        <f>IF(ISNUMBER(SEARCH("Pass",F50)),2,IF(ISNUMBER(SEARCH("N/A",F50)),0,IF(ISNUMBER(SEARCH("Fail",F50)),1,0)))</f>
        <v/>
      </c>
      <c r="H50" s="26" t="inlineStr"/>
      <c r="I50" s="32" t="inlineStr"/>
    </row>
    <row r="51" ht="28" customHeight="1">
      <c r="B51" s="33" t="n">
        <v>42</v>
      </c>
      <c r="C51" s="34" t="inlineStr">
        <is>
          <t>Cấp chứng từ khấu trừ thuế cho NLĐ khi nghỉ việc hoặc khi yêu cầu</t>
        </is>
      </c>
      <c r="D51" s="38" t="inlineStr">
        <is>
          <t>Trung bình</t>
        </is>
      </c>
      <c r="E51" s="35" t="inlineStr">
        <is>
          <t>Luật TNCN</t>
        </is>
      </c>
      <c r="F51" s="30" t="inlineStr">
        <is>
          <t>○ Pass  ○ Fail  ○ N/A</t>
        </is>
      </c>
      <c r="G51" s="36">
        <f>IF(ISNUMBER(SEARCH("Pass",F51)),2,IF(ISNUMBER(SEARCH("N/A",F51)),0,IF(ISNUMBER(SEARCH("Fail",F51)),1,0)))</f>
        <v/>
      </c>
      <c r="H51" s="33" t="inlineStr"/>
      <c r="I51" s="37" t="inlineStr"/>
    </row>
    <row r="52" ht="26" customHeight="1">
      <c r="B52" s="43" t="inlineStr">
        <is>
          <t xml:space="preserve">  E. THỜI GIỜ LÀM VIỆC VÀ NGHỈ NGƠI  (10 mục)  ·  Điều 105–116 BLLĐ 2019</t>
        </is>
      </c>
    </row>
    <row r="53" ht="28" customHeight="1">
      <c r="B53" s="26" t="n">
        <v>43</v>
      </c>
      <c r="C53" s="27" t="inlineStr">
        <is>
          <t>Giờ làm việc ≤ 8h/ngày và ≤ 48h/tuần (tiêu chuẩn); ≤ 44h/tuần (nếu cam kết với NLĐ)</t>
        </is>
      </c>
      <c r="D53" s="28" t="inlineStr">
        <is>
          <t>Cao</t>
        </is>
      </c>
      <c r="E53" s="29" t="inlineStr">
        <is>
          <t>BLLĐ Đ.105</t>
        </is>
      </c>
      <c r="F53" s="30" t="inlineStr">
        <is>
          <t>○ Pass  ○ Fail  ○ N/A</t>
        </is>
      </c>
      <c r="G53" s="31">
        <f>IF(ISNUMBER(SEARCH("Pass",F53)),2,IF(ISNUMBER(SEARCH("N/A",F53)),0,IF(ISNUMBER(SEARCH("Fail",F53)),1,0)))</f>
        <v/>
      </c>
      <c r="H53" s="26" t="inlineStr"/>
      <c r="I53" s="32" t="inlineStr"/>
    </row>
    <row r="54" ht="28" customHeight="1">
      <c r="B54" s="33" t="n">
        <v>44</v>
      </c>
      <c r="C54" s="34" t="inlineStr">
        <is>
          <t>Có lịch làm việc cụ thể, thông báo cho NLĐ và niêm yết tại nơi làm việc</t>
        </is>
      </c>
      <c r="D54" s="38" t="inlineStr">
        <is>
          <t>Trung bình</t>
        </is>
      </c>
      <c r="E54" s="35" t="inlineStr">
        <is>
          <t>BLLĐ Đ.106</t>
        </is>
      </c>
      <c r="F54" s="30" t="inlineStr">
        <is>
          <t>○ Pass  ○ Fail  ○ N/A</t>
        </is>
      </c>
      <c r="G54" s="36">
        <f>IF(ISNUMBER(SEARCH("Pass",F54)),2,IF(ISNUMBER(SEARCH("N/A",F54)),0,IF(ISNUMBER(SEARCH("Fail",F54)),1,0)))</f>
        <v/>
      </c>
      <c r="H54" s="33" t="inlineStr"/>
      <c r="I54" s="37" t="inlineStr"/>
    </row>
    <row r="55" ht="28" customHeight="1">
      <c r="B55" s="26" t="n">
        <v>45</v>
      </c>
      <c r="C55" s="27" t="inlineStr">
        <is>
          <t>Phép năm được tính và cấp đúng: ≥12 ngày/năm + thâm niên</t>
        </is>
      </c>
      <c r="D55" s="28" t="inlineStr">
        <is>
          <t>Cao</t>
        </is>
      </c>
      <c r="E55" s="29" t="inlineStr">
        <is>
          <t>BLLĐ Đ.113</t>
        </is>
      </c>
      <c r="F55" s="30" t="inlineStr">
        <is>
          <t>○ Pass  ○ Fail  ○ N/A</t>
        </is>
      </c>
      <c r="G55" s="31">
        <f>IF(ISNUMBER(SEARCH("Pass",F55)),2,IF(ISNUMBER(SEARCH("N/A",F55)),0,IF(ISNUMBER(SEARCH("Fail",F55)),1,0)))</f>
        <v/>
      </c>
      <c r="H55" s="26" t="inlineStr"/>
      <c r="I55" s="32" t="inlineStr"/>
    </row>
    <row r="56" ht="28" customHeight="1">
      <c r="B56" s="33" t="n">
        <v>46</v>
      </c>
      <c r="C56" s="34" t="inlineStr">
        <is>
          <t>Ngày nghỉ lễ, tết được thực hiện đúng (11 ngày năm 2026)</t>
        </is>
      </c>
      <c r="D56" s="28" t="inlineStr">
        <is>
          <t>Cao</t>
        </is>
      </c>
      <c r="E56" s="35" t="inlineStr">
        <is>
          <t>BLLĐ Đ.112</t>
        </is>
      </c>
      <c r="F56" s="30" t="inlineStr">
        <is>
          <t>○ Pass  ○ Fail  ○ N/A</t>
        </is>
      </c>
      <c r="G56" s="36">
        <f>IF(ISNUMBER(SEARCH("Pass",F56)),2,IF(ISNUMBER(SEARCH("N/A",F56)),0,IF(ISNUMBER(SEARCH("Fail",F56)),1,0)))</f>
        <v/>
      </c>
      <c r="H56" s="33" t="inlineStr"/>
      <c r="I56" s="37" t="inlineStr"/>
    </row>
    <row r="57" ht="28" customHeight="1">
      <c r="B57" s="26" t="n">
        <v>47</v>
      </c>
      <c r="C57" s="27" t="inlineStr">
        <is>
          <t>Phép đặc biệt (kết hôn, tang lễ...) được áp dụng đúng theo Điều 115</t>
        </is>
      </c>
      <c r="D57" s="28" t="inlineStr">
        <is>
          <t>Cao</t>
        </is>
      </c>
      <c r="E57" s="29" t="inlineStr">
        <is>
          <t>BLLĐ Đ.115</t>
        </is>
      </c>
      <c r="F57" s="30" t="inlineStr">
        <is>
          <t>○ Pass  ○ Fail  ○ N/A</t>
        </is>
      </c>
      <c r="G57" s="31">
        <f>IF(ISNUMBER(SEARCH("Pass",F57)),2,IF(ISNUMBER(SEARCH("N/A",F57)),0,IF(ISNUMBER(SEARCH("Fail",F57)),1,0)))</f>
        <v/>
      </c>
      <c r="H57" s="26" t="inlineStr"/>
      <c r="I57" s="32" t="inlineStr"/>
    </row>
    <row r="58" ht="28" customHeight="1">
      <c r="B58" s="33" t="n">
        <v>48</v>
      </c>
      <c r="C58" s="34" t="inlineStr">
        <is>
          <t>Nghỉ phép năm chưa dùng được thanh toán khi nghỉ việc</t>
        </is>
      </c>
      <c r="D58" s="28" t="inlineStr">
        <is>
          <t>Cao</t>
        </is>
      </c>
      <c r="E58" s="35" t="inlineStr">
        <is>
          <t>BLLĐ Đ.113</t>
        </is>
      </c>
      <c r="F58" s="30" t="inlineStr">
        <is>
          <t>○ Pass  ○ Fail  ○ N/A</t>
        </is>
      </c>
      <c r="G58" s="36">
        <f>IF(ISNUMBER(SEARCH("Pass",F58)),2,IF(ISNUMBER(SEARCH("N/A",F58)),0,IF(ISNUMBER(SEARCH("Fail",F58)),1,0)))</f>
        <v/>
      </c>
      <c r="H58" s="33" t="inlineStr"/>
      <c r="I58" s="37" t="inlineStr"/>
    </row>
    <row r="59" ht="28" customHeight="1">
      <c r="B59" s="26" t="n">
        <v>49</v>
      </c>
      <c r="C59" s="27" t="inlineStr">
        <is>
          <t>Có hệ thống chấm công chính xác, không để NLĐ làm thêm mà không được ghi nhận</t>
        </is>
      </c>
      <c r="D59" s="28" t="inlineStr">
        <is>
          <t>Cao</t>
        </is>
      </c>
      <c r="E59" s="29" t="inlineStr">
        <is>
          <t>BLLĐ Đ.107</t>
        </is>
      </c>
      <c r="F59" s="30" t="inlineStr">
        <is>
          <t>○ Pass  ○ Fail  ○ N/A</t>
        </is>
      </c>
      <c r="G59" s="31">
        <f>IF(ISNUMBER(SEARCH("Pass",F59)),2,IF(ISNUMBER(SEARCH("N/A",F59)),0,IF(ISNUMBER(SEARCH("Fail",F59)),1,0)))</f>
        <v/>
      </c>
      <c r="H59" s="26" t="inlineStr"/>
      <c r="I59" s="32" t="inlineStr"/>
    </row>
    <row r="60" ht="28" customHeight="1">
      <c r="B60" s="33" t="n">
        <v>50</v>
      </c>
      <c r="C60" s="34" t="inlineStr">
        <is>
          <t>NLĐ được nghỉ ít nhất 30 phút ban ngày (60 phút ca đêm) trong ca liên tục ≥ 6h</t>
        </is>
      </c>
      <c r="D60" s="28" t="inlineStr">
        <is>
          <t>Cao</t>
        </is>
      </c>
      <c r="E60" s="35" t="inlineStr">
        <is>
          <t>BLLĐ Đ.109</t>
        </is>
      </c>
      <c r="F60" s="30" t="inlineStr">
        <is>
          <t>○ Pass  ○ Fail  ○ N/A</t>
        </is>
      </c>
      <c r="G60" s="36">
        <f>IF(ISNUMBER(SEARCH("Pass",F60)),2,IF(ISNUMBER(SEARCH("N/A",F60)),0,IF(ISNUMBER(SEARCH("Fail",F60)),1,0)))</f>
        <v/>
      </c>
      <c r="H60" s="33" t="inlineStr"/>
      <c r="I60" s="37" t="inlineStr"/>
    </row>
    <row r="61" ht="28" customHeight="1">
      <c r="B61" s="26" t="n">
        <v>51</v>
      </c>
      <c r="C61" s="27" t="inlineStr">
        <is>
          <t>NLĐ được nghỉ ít nhất 1 ngày/tuần (liên tục 24 giờ)</t>
        </is>
      </c>
      <c r="D61" s="28" t="inlineStr">
        <is>
          <t>Cao</t>
        </is>
      </c>
      <c r="E61" s="29" t="inlineStr">
        <is>
          <t>BLLĐ Đ.111</t>
        </is>
      </c>
      <c r="F61" s="30" t="inlineStr">
        <is>
          <t>○ Pass  ○ Fail  ○ N/A</t>
        </is>
      </c>
      <c r="G61" s="31">
        <f>IF(ISNUMBER(SEARCH("Pass",F61)),2,IF(ISNUMBER(SEARCH("N/A",F61)),0,IF(ISNUMBER(SEARCH("Fail",F61)),1,0)))</f>
        <v/>
      </c>
      <c r="H61" s="26" t="inlineStr"/>
      <c r="I61" s="32" t="inlineStr"/>
    </row>
    <row r="62" ht="28" customHeight="1">
      <c r="B62" s="33" t="n">
        <v>52</v>
      </c>
      <c r="C62" s="34" t="inlineStr">
        <is>
          <t>Ca làm việc ban đêm không quá 8h và có phụ cấp ca đêm</t>
        </is>
      </c>
      <c r="D62" s="28" t="inlineStr">
        <is>
          <t>Cao</t>
        </is>
      </c>
      <c r="E62" s="35" t="inlineStr">
        <is>
          <t>BLLĐ Đ.108</t>
        </is>
      </c>
      <c r="F62" s="30" t="inlineStr">
        <is>
          <t>○ Pass  ○ Fail  ○ N/A</t>
        </is>
      </c>
      <c r="G62" s="36">
        <f>IF(ISNUMBER(SEARCH("Pass",F62)),2,IF(ISNUMBER(SEARCH("N/A",F62)),0,IF(ISNUMBER(SEARCH("Fail",F62)),1,0)))</f>
        <v/>
      </c>
      <c r="H62" s="33" t="inlineStr"/>
      <c r="I62" s="37" t="inlineStr"/>
    </row>
    <row r="63" ht="26" customHeight="1">
      <c r="B63" s="44" t="inlineStr">
        <is>
          <t xml:space="preserve">  F. AN TOÀN VỆ SINH LAO ĐỘNG  (8 mục)  ·  Luật An toàn vệ sinh lao động 2015</t>
        </is>
      </c>
    </row>
    <row r="64" ht="28" customHeight="1">
      <c r="B64" s="26" t="n">
        <v>53</v>
      </c>
      <c r="C64" s="27" t="inlineStr">
        <is>
          <t>Thực hiện đánh giá rủi ro an toàn lao động tại nơi làm việc hàng năm</t>
        </is>
      </c>
      <c r="D64" s="28" t="inlineStr">
        <is>
          <t>Cao</t>
        </is>
      </c>
      <c r="E64" s="29" t="inlineStr">
        <is>
          <t>ATVSLĐ Đ.77</t>
        </is>
      </c>
      <c r="F64" s="30" t="inlineStr">
        <is>
          <t>○ Pass  ○ Fail  ○ N/A</t>
        </is>
      </c>
      <c r="G64" s="31">
        <f>IF(ISNUMBER(SEARCH("Pass",F64)),2,IF(ISNUMBER(SEARCH("N/A",F64)),0,IF(ISNUMBER(SEARCH("Fail",F64)),1,0)))</f>
        <v/>
      </c>
      <c r="H64" s="26" t="inlineStr"/>
      <c r="I64" s="32" t="inlineStr"/>
    </row>
    <row r="65" ht="28" customHeight="1">
      <c r="B65" s="33" t="n">
        <v>54</v>
      </c>
      <c r="C65" s="34" t="inlineStr">
        <is>
          <t>Tổ chức huấn luyện ATVSLĐ cho NLĐ theo đúng nhóm và thời gian quy định</t>
        </is>
      </c>
      <c r="D65" s="28" t="inlineStr">
        <is>
          <t>Cao</t>
        </is>
      </c>
      <c r="E65" s="35" t="inlineStr">
        <is>
          <t>ATVSLĐ Đ.14</t>
        </is>
      </c>
      <c r="F65" s="30" t="inlineStr">
        <is>
          <t>○ Pass  ○ Fail  ○ N/A</t>
        </is>
      </c>
      <c r="G65" s="36">
        <f>IF(ISNUMBER(SEARCH("Pass",F65)),2,IF(ISNUMBER(SEARCH("N/A",F65)),0,IF(ISNUMBER(SEARCH("Fail",F65)),1,0)))</f>
        <v/>
      </c>
      <c r="H65" s="33" t="inlineStr"/>
      <c r="I65" s="37" t="inlineStr"/>
    </row>
    <row r="66" ht="28" customHeight="1">
      <c r="B66" s="26" t="n">
        <v>55</v>
      </c>
      <c r="C66" s="27" t="inlineStr">
        <is>
          <t>Cấp phát đầy đủ thiết bị bảo hộ cá nhân (PPE) cho các vị trí nguy hiểm</t>
        </is>
      </c>
      <c r="D66" s="28" t="inlineStr">
        <is>
          <t>Cao</t>
        </is>
      </c>
      <c r="E66" s="29" t="inlineStr">
        <is>
          <t>ATVSLĐ Đ.23</t>
        </is>
      </c>
      <c r="F66" s="30" t="inlineStr">
        <is>
          <t>○ Pass  ○ Fail  ○ N/A</t>
        </is>
      </c>
      <c r="G66" s="31">
        <f>IF(ISNUMBER(SEARCH("Pass",F66)),2,IF(ISNUMBER(SEARCH("N/A",F66)),0,IF(ISNUMBER(SEARCH("Fail",F66)),1,0)))</f>
        <v/>
      </c>
      <c r="H66" s="26" t="inlineStr"/>
      <c r="I66" s="32" t="inlineStr"/>
    </row>
    <row r="67" ht="28" customHeight="1">
      <c r="B67" s="33" t="n">
        <v>56</v>
      </c>
      <c r="C67" s="34" t="inlineStr">
        <is>
          <t>Lập và lưu hồ sơ tai nạn lao động, báo cáo kịp thời với Sở LĐTBXH</t>
        </is>
      </c>
      <c r="D67" s="28" t="inlineStr">
        <is>
          <t>Cao</t>
        </is>
      </c>
      <c r="E67" s="35" t="inlineStr">
        <is>
          <t>ATVSLĐ Đ.34</t>
        </is>
      </c>
      <c r="F67" s="30" t="inlineStr">
        <is>
          <t>○ Pass  ○ Fail  ○ N/A</t>
        </is>
      </c>
      <c r="G67" s="36">
        <f>IF(ISNUMBER(SEARCH("Pass",F67)),2,IF(ISNUMBER(SEARCH("N/A",F67)),0,IF(ISNUMBER(SEARCH("Fail",F67)),1,0)))</f>
        <v/>
      </c>
      <c r="H67" s="33" t="inlineStr"/>
      <c r="I67" s="37" t="inlineStr"/>
    </row>
    <row r="68" ht="28" customHeight="1">
      <c r="B68" s="26" t="n">
        <v>57</v>
      </c>
      <c r="C68" s="27" t="inlineStr">
        <is>
          <t>Khám sức khỏe định kỳ cho NLĐ ≥ 1 lần/năm (≥ 6 tháng/lần nếu công việc nặng nhọc)</t>
        </is>
      </c>
      <c r="D68" s="28" t="inlineStr">
        <is>
          <t>Cao</t>
        </is>
      </c>
      <c r="E68" s="29" t="inlineStr">
        <is>
          <t>ATVSLĐ Đ.21</t>
        </is>
      </c>
      <c r="F68" s="30" t="inlineStr">
        <is>
          <t>○ Pass  ○ Fail  ○ N/A</t>
        </is>
      </c>
      <c r="G68" s="31">
        <f>IF(ISNUMBER(SEARCH("Pass",F68)),2,IF(ISNUMBER(SEARCH("N/A",F68)),0,IF(ISNUMBER(SEARCH("Fail",F68)),1,0)))</f>
        <v/>
      </c>
      <c r="H68" s="26" t="inlineStr"/>
      <c r="I68" s="32" t="inlineStr"/>
    </row>
    <row r="69" ht="28" customHeight="1">
      <c r="B69" s="33" t="n">
        <v>58</v>
      </c>
      <c r="C69" s="34" t="inlineStr">
        <is>
          <t>Có tủ thuốc y tế đạt chuẩn và nhân viên y tế (hoặc NLĐ được đào tạo sơ cứu)</t>
        </is>
      </c>
      <c r="D69" s="38" t="inlineStr">
        <is>
          <t>Trung bình</t>
        </is>
      </c>
      <c r="E69" s="35" t="inlineStr">
        <is>
          <t>ATVSLĐ Đ.73</t>
        </is>
      </c>
      <c r="F69" s="30" t="inlineStr">
        <is>
          <t>○ Pass  ○ Fail  ○ N/A</t>
        </is>
      </c>
      <c r="G69" s="36">
        <f>IF(ISNUMBER(SEARCH("Pass",F69)),2,IF(ISNUMBER(SEARCH("N/A",F69)),0,IF(ISNUMBER(SEARCH("Fail",F69)),1,0)))</f>
        <v/>
      </c>
      <c r="H69" s="33" t="inlineStr"/>
      <c r="I69" s="37" t="inlineStr"/>
    </row>
    <row r="70" ht="28" customHeight="1">
      <c r="B70" s="26" t="n">
        <v>59</v>
      </c>
      <c r="C70" s="27" t="inlineStr">
        <is>
          <t>Môi trường làm việc (ánh sáng, tiếng ồn, nhiệt độ) đạt tiêu chuẩn vệ sinh</t>
        </is>
      </c>
      <c r="D70" s="38" t="inlineStr">
        <is>
          <t>Trung bình</t>
        </is>
      </c>
      <c r="E70" s="29" t="inlineStr">
        <is>
          <t>ATVSLĐ Đ.18</t>
        </is>
      </c>
      <c r="F70" s="30" t="inlineStr">
        <is>
          <t>○ Pass  ○ Fail  ○ N/A</t>
        </is>
      </c>
      <c r="G70" s="31">
        <f>IF(ISNUMBER(SEARCH("Pass",F70)),2,IF(ISNUMBER(SEARCH("N/A",F70)),0,IF(ISNUMBER(SEARCH("Fail",F70)),1,0)))</f>
        <v/>
      </c>
      <c r="H70" s="26" t="inlineStr"/>
      <c r="I70" s="32" t="inlineStr"/>
    </row>
    <row r="71" ht="28" customHeight="1">
      <c r="B71" s="33" t="n">
        <v>60</v>
      </c>
      <c r="C71" s="34" t="inlineStr">
        <is>
          <t>Có nội quy ATVSLĐ ban hành và niêm yết tại nơi làm việc</t>
        </is>
      </c>
      <c r="D71" s="38" t="inlineStr">
        <is>
          <t>Trung bình</t>
        </is>
      </c>
      <c r="E71" s="35" t="inlineStr">
        <is>
          <t>ATVSLĐ Đ.18</t>
        </is>
      </c>
      <c r="F71" s="30" t="inlineStr">
        <is>
          <t>○ Pass  ○ Fail  ○ N/A</t>
        </is>
      </c>
      <c r="G71" s="36">
        <f>IF(ISNUMBER(SEARCH("Pass",F71)),2,IF(ISNUMBER(SEARCH("N/A",F71)),0,IF(ISNUMBER(SEARCH("Fail",F71)),1,0)))</f>
        <v/>
      </c>
      <c r="H71" s="33" t="inlineStr"/>
      <c r="I71" s="37" t="inlineStr"/>
    </row>
    <row r="72" ht="26" customHeight="1">
      <c r="B72" s="45" t="inlineStr">
        <is>
          <t xml:space="preserve">  G. KỶ LUẬT VÀ GIẢI QUYẾT TRANH CHẤP  (8 mục)  ·  Điều 118–135 BLLĐ 2019</t>
        </is>
      </c>
    </row>
    <row r="73" ht="28" customHeight="1">
      <c r="B73" s="26" t="n">
        <v>61</v>
      </c>
      <c r="C73" s="27" t="inlineStr">
        <is>
          <t>Nội quy lao động được ban hành bằng văn bản và đăng ký với Sở LĐTBXH</t>
        </is>
      </c>
      <c r="D73" s="28" t="inlineStr">
        <is>
          <t>Cao</t>
        </is>
      </c>
      <c r="E73" s="29" t="inlineStr">
        <is>
          <t>BLLĐ Đ.118</t>
        </is>
      </c>
      <c r="F73" s="30" t="inlineStr">
        <is>
          <t>○ Pass  ○ Fail  ○ N/A</t>
        </is>
      </c>
      <c r="G73" s="31">
        <f>IF(ISNUMBER(SEARCH("Pass",F73)),2,IF(ISNUMBER(SEARCH("N/A",F73)),0,IF(ISNUMBER(SEARCH("Fail",F73)),1,0)))</f>
        <v/>
      </c>
      <c r="H73" s="26" t="inlineStr"/>
      <c r="I73" s="32" t="inlineStr"/>
    </row>
    <row r="74" ht="28" customHeight="1">
      <c r="B74" s="33" t="n">
        <v>62</v>
      </c>
      <c r="C74" s="34" t="inlineStr">
        <is>
          <t>Nội quy được thông báo, niêm yết và giải thích cho NLĐ trước khi áp dụng</t>
        </is>
      </c>
      <c r="D74" s="28" t="inlineStr">
        <is>
          <t>Cao</t>
        </is>
      </c>
      <c r="E74" s="35" t="inlineStr">
        <is>
          <t>BLLĐ Đ.119</t>
        </is>
      </c>
      <c r="F74" s="30" t="inlineStr">
        <is>
          <t>○ Pass  ○ Fail  ○ N/A</t>
        </is>
      </c>
      <c r="G74" s="36">
        <f>IF(ISNUMBER(SEARCH("Pass",F74)),2,IF(ISNUMBER(SEARCH("N/A",F74)),0,IF(ISNUMBER(SEARCH("Fail",F74)),1,0)))</f>
        <v/>
      </c>
      <c r="H74" s="33" t="inlineStr"/>
      <c r="I74" s="37" t="inlineStr"/>
    </row>
    <row r="75" ht="28" customHeight="1">
      <c r="B75" s="26" t="n">
        <v>63</v>
      </c>
      <c r="C75" s="27" t="inlineStr">
        <is>
          <t>Quy trình xử lý kỷ luật đúng quy định: họp hội đồng kỷ luật, có biên bản</t>
        </is>
      </c>
      <c r="D75" s="28" t="inlineStr">
        <is>
          <t>Cao</t>
        </is>
      </c>
      <c r="E75" s="29" t="inlineStr">
        <is>
          <t>BLLĐ Đ.122</t>
        </is>
      </c>
      <c r="F75" s="30" t="inlineStr">
        <is>
          <t>○ Pass  ○ Fail  ○ N/A</t>
        </is>
      </c>
      <c r="G75" s="31">
        <f>IF(ISNUMBER(SEARCH("Pass",F75)),2,IF(ISNUMBER(SEARCH("N/A",F75)),0,IF(ISNUMBER(SEARCH("Fail",F75)),1,0)))</f>
        <v/>
      </c>
      <c r="H75" s="26" t="inlineStr"/>
      <c r="I75" s="32" t="inlineStr"/>
    </row>
    <row r="76" ht="28" customHeight="1">
      <c r="B76" s="33" t="n">
        <v>64</v>
      </c>
      <c r="C76" s="34" t="inlineStr">
        <is>
          <t>Không áp dụng hình thức kỷ luật bị cấm: phạt tiền thay thế hình thức kỷ luật</t>
        </is>
      </c>
      <c r="D76" s="28" t="inlineStr">
        <is>
          <t>Cao</t>
        </is>
      </c>
      <c r="E76" s="35" t="inlineStr">
        <is>
          <t>BLLĐ Đ.127</t>
        </is>
      </c>
      <c r="F76" s="30" t="inlineStr">
        <is>
          <t>○ Pass  ○ Fail  ○ N/A</t>
        </is>
      </c>
      <c r="G76" s="36">
        <f>IF(ISNUMBER(SEARCH("Pass",F76)),2,IF(ISNUMBER(SEARCH("N/A",F76)),0,IF(ISNUMBER(SEARCH("Fail",F76)),1,0)))</f>
        <v/>
      </c>
      <c r="H76" s="33" t="inlineStr"/>
      <c r="I76" s="37" t="inlineStr"/>
    </row>
    <row r="77" ht="28" customHeight="1">
      <c r="B77" s="26" t="n">
        <v>65</v>
      </c>
      <c r="C77" s="27" t="inlineStr">
        <is>
          <t>Thời hạn xử lý kỷ luật: ≤ 6 tháng kể từ khi vi phạm (một số trường hợp ≤12 tháng)</t>
        </is>
      </c>
      <c r="D77" s="28" t="inlineStr">
        <is>
          <t>Cao</t>
        </is>
      </c>
      <c r="E77" s="29" t="inlineStr">
        <is>
          <t>BLLĐ Đ.122</t>
        </is>
      </c>
      <c r="F77" s="30" t="inlineStr">
        <is>
          <t>○ Pass  ○ Fail  ○ N/A</t>
        </is>
      </c>
      <c r="G77" s="31">
        <f>IF(ISNUMBER(SEARCH("Pass",F77)),2,IF(ISNUMBER(SEARCH("N/A",F77)),0,IF(ISNUMBER(SEARCH("Fail",F77)),1,0)))</f>
        <v/>
      </c>
      <c r="H77" s="26" t="inlineStr"/>
      <c r="I77" s="32" t="inlineStr"/>
    </row>
    <row r="78" ht="28" customHeight="1">
      <c r="B78" s="33" t="n">
        <v>66</v>
      </c>
      <c r="C78" s="34" t="inlineStr">
        <is>
          <t>NLĐ được thông báo trước và có quyền bào chữa trong xử lý kỷ luật</t>
        </is>
      </c>
      <c r="D78" s="28" t="inlineStr">
        <is>
          <t>Cao</t>
        </is>
      </c>
      <c r="E78" s="35" t="inlineStr">
        <is>
          <t>BLLĐ Đ.122</t>
        </is>
      </c>
      <c r="F78" s="30" t="inlineStr">
        <is>
          <t>○ Pass  ○ Fail  ○ N/A</t>
        </is>
      </c>
      <c r="G78" s="36">
        <f>IF(ISNUMBER(SEARCH("Pass",F78)),2,IF(ISNUMBER(SEARCH("N/A",F78)),0,IF(ISNUMBER(SEARCH("Fail",F78)),1,0)))</f>
        <v/>
      </c>
      <c r="H78" s="33" t="inlineStr"/>
      <c r="I78" s="37" t="inlineStr"/>
    </row>
    <row r="79" ht="28" customHeight="1">
      <c r="B79" s="26" t="n">
        <v>67</v>
      </c>
      <c r="C79" s="27" t="inlineStr">
        <is>
          <t>Có hội đồng hòa giải lao động cơ sở (nếu ≥ 10 lao động)</t>
        </is>
      </c>
      <c r="D79" s="38" t="inlineStr">
        <is>
          <t>Trung bình</t>
        </is>
      </c>
      <c r="E79" s="29" t="inlineStr">
        <is>
          <t>BLLĐ Đ.185</t>
        </is>
      </c>
      <c r="F79" s="30" t="inlineStr">
        <is>
          <t>○ Pass  ○ Fail  ○ N/A</t>
        </is>
      </c>
      <c r="G79" s="31">
        <f>IF(ISNUMBER(SEARCH("Pass",F79)),2,IF(ISNUMBER(SEARCH("N/A",F79)),0,IF(ISNUMBER(SEARCH("Fail",F79)),1,0)))</f>
        <v/>
      </c>
      <c r="H79" s="26" t="inlineStr"/>
      <c r="I79" s="32" t="inlineStr"/>
    </row>
    <row r="80" ht="28" customHeight="1">
      <c r="B80" s="33" t="n">
        <v>68</v>
      </c>
      <c r="C80" s="34" t="inlineStr">
        <is>
          <t>Lưu hồ sơ kỷ luật ít nhất 5 năm</t>
        </is>
      </c>
      <c r="D80" s="40" t="inlineStr">
        <is>
          <t>Thấp</t>
        </is>
      </c>
      <c r="E80" s="35" t="inlineStr">
        <is>
          <t>BLLĐ Đ.122</t>
        </is>
      </c>
      <c r="F80" s="30" t="inlineStr">
        <is>
          <t>○ Pass  ○ Fail  ○ N/A</t>
        </is>
      </c>
      <c r="G80" s="36">
        <f>IF(ISNUMBER(SEARCH("Pass",F80)),2,IF(ISNUMBER(SEARCH("N/A",F80)),0,IF(ISNUMBER(SEARCH("Fail",F80)),1,0)))</f>
        <v/>
      </c>
      <c r="H80" s="33" t="inlineStr"/>
      <c r="I80" s="37" t="inlineStr"/>
    </row>
    <row r="81" ht="26" customHeight="1">
      <c r="B81" s="46" t="inlineStr">
        <is>
          <t xml:space="preserve">  H. CHÍNH SÁCH ĐẶC THÙ — LAO ĐỘNG NỮ &amp; LAO ĐỘNG KHUYẾT TẬT  (8 mục)  ·  Điều 135–142 &amp; 177–180 BLLĐ 2019</t>
        </is>
      </c>
    </row>
    <row r="82" ht="28" customHeight="1">
      <c r="B82" s="26" t="n">
        <v>69</v>
      </c>
      <c r="C82" s="27" t="inlineStr">
        <is>
          <t>Nghỉ thai sản 6 tháng cho lao động nữ được thực hiện đầy đủ</t>
        </is>
      </c>
      <c r="D82" s="28" t="inlineStr">
        <is>
          <t>Cao</t>
        </is>
      </c>
      <c r="E82" s="29" t="inlineStr">
        <is>
          <t>BLLĐ Đ.139</t>
        </is>
      </c>
      <c r="F82" s="30" t="inlineStr">
        <is>
          <t>○ Pass  ○ Fail  ○ N/A</t>
        </is>
      </c>
      <c r="G82" s="31">
        <f>IF(ISNUMBER(SEARCH("Pass",F82)),2,IF(ISNUMBER(SEARCH("N/A",F82)),0,IF(ISNUMBER(SEARCH("Fail",F82)),1,0)))</f>
        <v/>
      </c>
      <c r="H82" s="26" t="inlineStr"/>
      <c r="I82" s="32" t="inlineStr"/>
    </row>
    <row r="83" ht="28" customHeight="1">
      <c r="B83" s="33" t="n">
        <v>70</v>
      </c>
      <c r="C83" s="34" t="inlineStr">
        <is>
          <t>Nghỉ khám thai 5 lần × 1 ngày được cấp và không trừ phép năm</t>
        </is>
      </c>
      <c r="D83" s="28" t="inlineStr">
        <is>
          <t>Cao</t>
        </is>
      </c>
      <c r="E83" s="35" t="inlineStr">
        <is>
          <t>BLLĐ Đ.137</t>
        </is>
      </c>
      <c r="F83" s="30" t="inlineStr">
        <is>
          <t>○ Pass  ○ Fail  ○ N/A</t>
        </is>
      </c>
      <c r="G83" s="36">
        <f>IF(ISNUMBER(SEARCH("Pass",F83)),2,IF(ISNUMBER(SEARCH("N/A",F83)),0,IF(ISNUMBER(SEARCH("Fail",F83)),1,0)))</f>
        <v/>
      </c>
      <c r="H83" s="33" t="inlineStr"/>
      <c r="I83" s="37" t="inlineStr"/>
    </row>
    <row r="84" ht="28" customHeight="1">
      <c r="B84" s="26" t="n">
        <v>71</v>
      </c>
      <c r="C84" s="27" t="inlineStr">
        <is>
          <t>Không phân công phụ nữ mang thai ≥7 tháng làm ca đêm hoặc công việc nặng</t>
        </is>
      </c>
      <c r="D84" s="28" t="inlineStr">
        <is>
          <t>Cao</t>
        </is>
      </c>
      <c r="E84" s="29" t="inlineStr">
        <is>
          <t>BLLĐ Đ.137</t>
        </is>
      </c>
      <c r="F84" s="30" t="inlineStr">
        <is>
          <t>○ Pass  ○ Fail  ○ N/A</t>
        </is>
      </c>
      <c r="G84" s="31">
        <f>IF(ISNUMBER(SEARCH("Pass",F84)),2,IF(ISNUMBER(SEARCH("N/A",F84)),0,IF(ISNUMBER(SEARCH("Fail",F84)),1,0)))</f>
        <v/>
      </c>
      <c r="H84" s="26" t="inlineStr"/>
      <c r="I84" s="32" t="inlineStr"/>
    </row>
    <row r="85" ht="28" customHeight="1">
      <c r="B85" s="33" t="n">
        <v>72</v>
      </c>
      <c r="C85" s="34" t="inlineStr">
        <is>
          <t>Nghỉ nuôi con nhỏ (30 phút/lần, 2 lần/ngày, đến khi con 12 tháng tuổi)</t>
        </is>
      </c>
      <c r="D85" s="28" t="inlineStr">
        <is>
          <t>Cao</t>
        </is>
      </c>
      <c r="E85" s="35" t="inlineStr">
        <is>
          <t>BLLĐ Đ.137</t>
        </is>
      </c>
      <c r="F85" s="30" t="inlineStr">
        <is>
          <t>○ Pass  ○ Fail  ○ N/A</t>
        </is>
      </c>
      <c r="G85" s="36">
        <f>IF(ISNUMBER(SEARCH("Pass",F85)),2,IF(ISNUMBER(SEARCH("N/A",F85)),0,IF(ISNUMBER(SEARCH("Fail",F85)),1,0)))</f>
        <v/>
      </c>
      <c r="H85" s="33" t="inlineStr"/>
      <c r="I85" s="37" t="inlineStr"/>
    </row>
    <row r="86" ht="28" customHeight="1">
      <c r="B86" s="26" t="n">
        <v>73</v>
      </c>
      <c r="C86" s="27" t="inlineStr">
        <is>
          <t>Bố sau sinh được nghỉ 5–7 ngày (có BHXH trả)</t>
        </is>
      </c>
      <c r="D86" s="28" t="inlineStr">
        <is>
          <t>Cao</t>
        </is>
      </c>
      <c r="E86" s="29" t="inlineStr">
        <is>
          <t>Luật BHXH Đ.34</t>
        </is>
      </c>
      <c r="F86" s="30" t="inlineStr">
        <is>
          <t>○ Pass  ○ Fail  ○ N/A</t>
        </is>
      </c>
      <c r="G86" s="31">
        <f>IF(ISNUMBER(SEARCH("Pass",F86)),2,IF(ISNUMBER(SEARCH("N/A",F86)),0,IF(ISNUMBER(SEARCH("Fail",F86)),1,0)))</f>
        <v/>
      </c>
      <c r="H86" s="26" t="inlineStr"/>
      <c r="I86" s="32" t="inlineStr"/>
    </row>
    <row r="87" ht="28" customHeight="1">
      <c r="B87" s="33" t="n">
        <v>74</v>
      </c>
      <c r="C87" s="34" t="inlineStr">
        <is>
          <t>Lao động khuyết tật có hợp đồng và điều kiện làm việc phù hợp</t>
        </is>
      </c>
      <c r="D87" s="38" t="inlineStr">
        <is>
          <t>Trung bình</t>
        </is>
      </c>
      <c r="E87" s="35" t="inlineStr">
        <is>
          <t>BLLĐ Đ.177</t>
        </is>
      </c>
      <c r="F87" s="30" t="inlineStr">
        <is>
          <t>○ Pass  ○ Fail  ○ N/A</t>
        </is>
      </c>
      <c r="G87" s="36">
        <f>IF(ISNUMBER(SEARCH("Pass",F87)),2,IF(ISNUMBER(SEARCH("N/A",F87)),0,IF(ISNUMBER(SEARCH("Fail",F87)),1,0)))</f>
        <v/>
      </c>
      <c r="H87" s="33" t="inlineStr"/>
      <c r="I87" s="37" t="inlineStr"/>
    </row>
    <row r="88" ht="28" customHeight="1">
      <c r="B88" s="26" t="n">
        <v>75</v>
      </c>
      <c r="C88" s="27" t="inlineStr">
        <is>
          <t>Không phân công lao động dưới 18 tuổi làm công việc cấm</t>
        </is>
      </c>
      <c r="D88" s="28" t="inlineStr">
        <is>
          <t>Cao</t>
        </is>
      </c>
      <c r="E88" s="29" t="inlineStr">
        <is>
          <t>BLLĐ Đ.147</t>
        </is>
      </c>
      <c r="F88" s="30" t="inlineStr">
        <is>
          <t>○ Pass  ○ Fail  ○ N/A</t>
        </is>
      </c>
      <c r="G88" s="31">
        <f>IF(ISNUMBER(SEARCH("Pass",F88)),2,IF(ISNUMBER(SEARCH("N/A",F88)),0,IF(ISNUMBER(SEARCH("Fail",F88)),1,0)))</f>
        <v/>
      </c>
      <c r="H88" s="26" t="inlineStr"/>
      <c r="I88" s="32" t="inlineStr"/>
    </row>
    <row r="89" ht="28" customHeight="1">
      <c r="B89" s="33" t="n">
        <v>76</v>
      </c>
      <c r="C89" s="34" t="inlineStr">
        <is>
          <t>Không phân công lao động dưới 15 tuổi (trừ ngành đặc thù có điều kiện)</t>
        </is>
      </c>
      <c r="D89" s="28" t="inlineStr">
        <is>
          <t>Cao</t>
        </is>
      </c>
      <c r="E89" s="35" t="inlineStr">
        <is>
          <t>BLLĐ Đ.145</t>
        </is>
      </c>
      <c r="F89" s="30" t="inlineStr">
        <is>
          <t>○ Pass  ○ Fail  ○ N/A</t>
        </is>
      </c>
      <c r="G89" s="36">
        <f>IF(ISNUMBER(SEARCH("Pass",F89)),2,IF(ISNUMBER(SEARCH("N/A",F89)),0,IF(ISNUMBER(SEARCH("Fail",F89)),1,0)))</f>
        <v/>
      </c>
      <c r="H89" s="33" t="inlineStr"/>
      <c r="I89" s="37" t="inlineStr"/>
    </row>
    <row r="90" ht="26" customHeight="1">
      <c r="B90" s="47" t="inlineStr">
        <is>
          <t xml:space="preserve">  I. CHÍNH SÁCH HR NỘI BỘ &amp; QUẢN TRỊ  (12 mục)  ·  Luật DN + Thực hành HR tốt nhất</t>
        </is>
      </c>
    </row>
    <row r="91" ht="28" customHeight="1">
      <c r="B91" s="26" t="n">
        <v>77</v>
      </c>
      <c r="C91" s="27" t="inlineStr">
        <is>
          <t>Chính sách nghỉ phép, OT, remote work được ban hành và cập nhật định kỳ</t>
        </is>
      </c>
      <c r="D91" s="38" t="inlineStr">
        <is>
          <t>Trung bình</t>
        </is>
      </c>
      <c r="E91" s="29" t="inlineStr">
        <is>
          <t>Best Practice</t>
        </is>
      </c>
      <c r="F91" s="30" t="inlineStr">
        <is>
          <t>○ Pass  ○ Fail  ○ N/A</t>
        </is>
      </c>
      <c r="G91" s="31">
        <f>IF(ISNUMBER(SEARCH("Pass",F91)),2,IF(ISNUMBER(SEARCH("N/A",F91)),0,IF(ISNUMBER(SEARCH("Fail",F91)),1,0)))</f>
        <v/>
      </c>
      <c r="H91" s="26" t="inlineStr"/>
      <c r="I91" s="32" t="inlineStr"/>
    </row>
    <row r="92" ht="28" customHeight="1">
      <c r="B92" s="33" t="n">
        <v>78</v>
      </c>
      <c r="C92" s="34" t="inlineStr">
        <is>
          <t>Quy trình tuyển dụng minh bạch, bình đẳng, không phân biệt đối xử</t>
        </is>
      </c>
      <c r="D92" s="28" t="inlineStr">
        <is>
          <t>Cao</t>
        </is>
      </c>
      <c r="E92" s="35" t="inlineStr">
        <is>
          <t>BLLĐ Đ.8</t>
        </is>
      </c>
      <c r="F92" s="30" t="inlineStr">
        <is>
          <t>○ Pass  ○ Fail  ○ N/A</t>
        </is>
      </c>
      <c r="G92" s="36">
        <f>IF(ISNUMBER(SEARCH("Pass",F92)),2,IF(ISNUMBER(SEARCH("N/A",F92)),0,IF(ISNUMBER(SEARCH("Fail",F92)),1,0)))</f>
        <v/>
      </c>
      <c r="H92" s="33" t="inlineStr"/>
      <c r="I92" s="37" t="inlineStr"/>
    </row>
    <row r="93" ht="28" customHeight="1">
      <c r="B93" s="26" t="n">
        <v>79</v>
      </c>
      <c r="C93" s="27" t="inlineStr">
        <is>
          <t>JD (mô tả công việc) được ban hành cho tất cả vị trí</t>
        </is>
      </c>
      <c r="D93" s="40" t="inlineStr">
        <is>
          <t>Thấp</t>
        </is>
      </c>
      <c r="E93" s="29" t="inlineStr">
        <is>
          <t>Best Practice</t>
        </is>
      </c>
      <c r="F93" s="30" t="inlineStr">
        <is>
          <t>○ Pass  ○ Fail  ○ N/A</t>
        </is>
      </c>
      <c r="G93" s="31">
        <f>IF(ISNUMBER(SEARCH("Pass",F93)),2,IF(ISNUMBER(SEARCH("N/A",F93)),0,IF(ISNUMBER(SEARCH("Fail",F93)),1,0)))</f>
        <v/>
      </c>
      <c r="H93" s="26" t="inlineStr"/>
      <c r="I93" s="32" t="inlineStr"/>
    </row>
    <row r="94" ht="28" customHeight="1">
      <c r="B94" s="33" t="n">
        <v>80</v>
      </c>
      <c r="C94" s="34" t="inlineStr">
        <is>
          <t>Đánh giá hiệu suất (performance review) được thực hiện ≥ 1 lần/năm</t>
        </is>
      </c>
      <c r="D94" s="38" t="inlineStr">
        <is>
          <t>Trung bình</t>
        </is>
      </c>
      <c r="E94" s="35" t="inlineStr">
        <is>
          <t>Best Practice</t>
        </is>
      </c>
      <c r="F94" s="30" t="inlineStr">
        <is>
          <t>○ Pass  ○ Fail  ○ N/A</t>
        </is>
      </c>
      <c r="G94" s="36">
        <f>IF(ISNUMBER(SEARCH("Pass",F94)),2,IF(ISNUMBER(SEARCH("N/A",F94)),0,IF(ISNUMBER(SEARCH("Fail",F94)),1,0)))</f>
        <v/>
      </c>
      <c r="H94" s="33" t="inlineStr"/>
      <c r="I94" s="37" t="inlineStr"/>
    </row>
    <row r="95" ht="28" customHeight="1">
      <c r="B95" s="26" t="n">
        <v>81</v>
      </c>
      <c r="C95" s="27" t="inlineStr">
        <is>
          <t>Individual Development Plan (IDP) được xây dựng cho nhân viên chính thức</t>
        </is>
      </c>
      <c r="D95" s="40" t="inlineStr">
        <is>
          <t>Thấp</t>
        </is>
      </c>
      <c r="E95" s="29" t="inlineStr">
        <is>
          <t>Best Practice</t>
        </is>
      </c>
      <c r="F95" s="30" t="inlineStr">
        <is>
          <t>○ Pass  ○ Fail  ○ N/A</t>
        </is>
      </c>
      <c r="G95" s="31">
        <f>IF(ISNUMBER(SEARCH("Pass",F95)),2,IF(ISNUMBER(SEARCH("N/A",F95)),0,IF(ISNUMBER(SEARCH("Fail",F95)),1,0)))</f>
        <v/>
      </c>
      <c r="H95" s="26" t="inlineStr"/>
      <c r="I95" s="32" t="inlineStr"/>
    </row>
    <row r="96" ht="28" customHeight="1">
      <c r="B96" s="33" t="n">
        <v>82</v>
      </c>
      <c r="C96" s="34" t="inlineStr">
        <is>
          <t>Onboarding checklist và quy trình offboarding được thực hiện đầy đủ</t>
        </is>
      </c>
      <c r="D96" s="38" t="inlineStr">
        <is>
          <t>Trung bình</t>
        </is>
      </c>
      <c r="E96" s="35" t="inlineStr">
        <is>
          <t>Best Practice</t>
        </is>
      </c>
      <c r="F96" s="30" t="inlineStr">
        <is>
          <t>○ Pass  ○ Fail  ○ N/A</t>
        </is>
      </c>
      <c r="G96" s="36">
        <f>IF(ISNUMBER(SEARCH("Pass",F96)),2,IF(ISNUMBER(SEARCH("N/A",F96)),0,IF(ISNUMBER(SEARCH("Fail",F96)),1,0)))</f>
        <v/>
      </c>
      <c r="H96" s="33" t="inlineStr"/>
      <c r="I96" s="37" t="inlineStr"/>
    </row>
    <row r="97" ht="28" customHeight="1">
      <c r="B97" s="26" t="n">
        <v>83</v>
      </c>
      <c r="C97" s="27" t="inlineStr">
        <is>
          <t>Dữ liệu nhân viên được bảo vệ theo Luật An ninh mạng 2018</t>
        </is>
      </c>
      <c r="D97" s="28" t="inlineStr">
        <is>
          <t>Cao</t>
        </is>
      </c>
      <c r="E97" s="29" t="inlineStr">
        <is>
          <t>Luật ANM</t>
        </is>
      </c>
      <c r="F97" s="30" t="inlineStr">
        <is>
          <t>○ Pass  ○ Fail  ○ N/A</t>
        </is>
      </c>
      <c r="G97" s="31">
        <f>IF(ISNUMBER(SEARCH("Pass",F97)),2,IF(ISNUMBER(SEARCH("N/A",F97)),0,IF(ISNUMBER(SEARCH("Fail",F97)),1,0)))</f>
        <v/>
      </c>
      <c r="H97" s="26" t="inlineStr"/>
      <c r="I97" s="32" t="inlineStr"/>
    </row>
    <row r="98" ht="28" customHeight="1">
      <c r="B98" s="33" t="n">
        <v>84</v>
      </c>
      <c r="C98" s="34" t="inlineStr">
        <is>
          <t>Chính sách bảo mật thông tin được ký cam kết khi onboarding</t>
        </is>
      </c>
      <c r="D98" s="28" t="inlineStr">
        <is>
          <t>Cao</t>
        </is>
      </c>
      <c r="E98" s="35" t="inlineStr">
        <is>
          <t>Luật ANM</t>
        </is>
      </c>
      <c r="F98" s="30" t="inlineStr">
        <is>
          <t>○ Pass  ○ Fail  ○ N/A</t>
        </is>
      </c>
      <c r="G98" s="36">
        <f>IF(ISNUMBER(SEARCH("Pass",F98)),2,IF(ISNUMBER(SEARCH("N/A",F98)),0,IF(ISNUMBER(SEARCH("Fail",F98)),1,0)))</f>
        <v/>
      </c>
      <c r="H98" s="33" t="inlineStr"/>
      <c r="I98" s="37" t="inlineStr"/>
    </row>
    <row r="99" ht="28" customHeight="1">
      <c r="B99" s="26" t="n">
        <v>85</v>
      </c>
      <c r="C99" s="27" t="inlineStr">
        <is>
          <t>Quy trình khiếu nại nội bộ (grievance) rõ ràng và NLĐ biết cách tiếp cận</t>
        </is>
      </c>
      <c r="D99" s="38" t="inlineStr">
        <is>
          <t>Trung bình</t>
        </is>
      </c>
      <c r="E99" s="29" t="inlineStr">
        <is>
          <t>Best Practice</t>
        </is>
      </c>
      <c r="F99" s="30" t="inlineStr">
        <is>
          <t>○ Pass  ○ Fail  ○ N/A</t>
        </is>
      </c>
      <c r="G99" s="31">
        <f>IF(ISNUMBER(SEARCH("Pass",F99)),2,IF(ISNUMBER(SEARCH("N/A",F99)),0,IF(ISNUMBER(SEARCH("Fail",F99)),1,0)))</f>
        <v/>
      </c>
      <c r="H99" s="26" t="inlineStr"/>
      <c r="I99" s="32" t="inlineStr"/>
    </row>
    <row r="100" ht="28" customHeight="1">
      <c r="B100" s="33" t="n">
        <v>86</v>
      </c>
      <c r="C100" s="34" t="inlineStr">
        <is>
          <t>eNPS hoặc khảo sát employee satisfaction được thực hiện ≥ 2 lần/năm</t>
        </is>
      </c>
      <c r="D100" s="40" t="inlineStr">
        <is>
          <t>Thấp</t>
        </is>
      </c>
      <c r="E100" s="35" t="inlineStr">
        <is>
          <t>Best Practice</t>
        </is>
      </c>
      <c r="F100" s="30" t="inlineStr">
        <is>
          <t>○ Pass  ○ Fail  ○ N/A</t>
        </is>
      </c>
      <c r="G100" s="36">
        <f>IF(ISNUMBER(SEARCH("Pass",F100)),2,IF(ISNUMBER(SEARCH("N/A",F100)),0,IF(ISNUMBER(SEARCH("Fail",F100)),1,0)))</f>
        <v/>
      </c>
      <c r="H100" s="33" t="inlineStr"/>
      <c r="I100" s="37" t="inlineStr"/>
    </row>
    <row r="101" ht="28" customHeight="1">
      <c r="B101" s="26" t="n">
        <v>87</v>
      </c>
      <c r="C101" s="27" t="inlineStr">
        <is>
          <t>Turnover rate được theo dõi và báo cáo leadership hàng quý</t>
        </is>
      </c>
      <c r="D101" s="38" t="inlineStr">
        <is>
          <t>Trung bình</t>
        </is>
      </c>
      <c r="E101" s="29" t="inlineStr">
        <is>
          <t>Best Practice</t>
        </is>
      </c>
      <c r="F101" s="30" t="inlineStr">
        <is>
          <t>○ Pass  ○ Fail  ○ N/A</t>
        </is>
      </c>
      <c r="G101" s="31">
        <f>IF(ISNUMBER(SEARCH("Pass",F101)),2,IF(ISNUMBER(SEARCH("N/A",F101)),0,IF(ISNUMBER(SEARCH("Fail",F101)),1,0)))</f>
        <v/>
      </c>
      <c r="H101" s="26" t="inlineStr"/>
      <c r="I101" s="32" t="inlineStr"/>
    </row>
    <row r="102" ht="28" customHeight="1">
      <c r="B102" s="33" t="n">
        <v>88</v>
      </c>
      <c r="C102" s="34" t="inlineStr">
        <is>
          <t>Tanca HRM cập nhật đầy đủ và chính xác thông tin nhân viên</t>
        </is>
      </c>
      <c r="D102" s="28" t="inlineStr">
        <is>
          <t>Cao</t>
        </is>
      </c>
      <c r="E102" s="35" t="inlineStr">
        <is>
          <t>Best Practice</t>
        </is>
      </c>
      <c r="F102" s="30" t="inlineStr">
        <is>
          <t>○ Pass  ○ Fail  ○ N/A</t>
        </is>
      </c>
      <c r="G102" s="36">
        <f>IF(ISNUMBER(SEARCH("Pass",F102)),2,IF(ISNUMBER(SEARCH("N/A",F102)),0,IF(ISNUMBER(SEARCH("Fail",F102)),1,0)))</f>
        <v/>
      </c>
      <c r="H102" s="33" t="inlineStr"/>
      <c r="I102" s="37" t="inlineStr"/>
    </row>
    <row r="103" ht="26" customHeight="1">
      <c r="B103" s="3" t="inlineStr">
        <is>
          <t xml:space="preserve">  J. BÁO CÁO VÀ LƯU TRỮ HỒ SƠ  (10 mục)  ·  NĐ 145/2020 + TT 28/2015/TT-BLĐTBXH</t>
        </is>
      </c>
    </row>
    <row r="104" ht="28" customHeight="1">
      <c r="B104" s="26" t="n">
        <v>89</v>
      </c>
      <c r="C104" s="27" t="inlineStr">
        <is>
          <t>Báo cáo tình hình sử dụng lao động nộp Sở LĐTBXH trước 5/12 hàng năm</t>
        </is>
      </c>
      <c r="D104" s="28" t="inlineStr">
        <is>
          <t>Cao</t>
        </is>
      </c>
      <c r="E104" s="29" t="inlineStr">
        <is>
          <t>NĐ 145 Đ.4</t>
        </is>
      </c>
      <c r="F104" s="30" t="inlineStr">
        <is>
          <t>○ Pass  ○ Fail  ○ N/A</t>
        </is>
      </c>
      <c r="G104" s="31">
        <f>IF(ISNUMBER(SEARCH("Pass",F104)),2,IF(ISNUMBER(SEARCH("N/A",F104)),0,IF(ISNUMBER(SEARCH("Fail",F104)),1,0)))</f>
        <v/>
      </c>
      <c r="H104" s="26" t="inlineStr"/>
      <c r="I104" s="32" t="inlineStr"/>
    </row>
    <row r="105" ht="28" customHeight="1">
      <c r="B105" s="33" t="n">
        <v>90</v>
      </c>
      <c r="C105" s="34" t="inlineStr">
        <is>
          <t>Sổ quản lý lao động được lập và lưu trữ tại doanh nghiệp</t>
        </is>
      </c>
      <c r="D105" s="28" t="inlineStr">
        <is>
          <t>Cao</t>
        </is>
      </c>
      <c r="E105" s="35" t="inlineStr">
        <is>
          <t>NĐ 145 Đ.3</t>
        </is>
      </c>
      <c r="F105" s="30" t="inlineStr">
        <is>
          <t>○ Pass  ○ Fail  ○ N/A</t>
        </is>
      </c>
      <c r="G105" s="36">
        <f>IF(ISNUMBER(SEARCH("Pass",F105)),2,IF(ISNUMBER(SEARCH("N/A",F105)),0,IF(ISNUMBER(SEARCH("Fail",F105)),1,0)))</f>
        <v/>
      </c>
      <c r="H105" s="33" t="inlineStr"/>
      <c r="I105" s="37" t="inlineStr"/>
    </row>
    <row r="106" ht="28" customHeight="1">
      <c r="B106" s="26" t="n">
        <v>91</v>
      </c>
      <c r="C106" s="27" t="inlineStr">
        <is>
          <t>Hồ sơ nhân viên được lưu ≥ 5 năm sau khi nghỉ việc</t>
        </is>
      </c>
      <c r="D106" s="38" t="inlineStr">
        <is>
          <t>Trung bình</t>
        </is>
      </c>
      <c r="E106" s="29" t="inlineStr">
        <is>
          <t>NĐ 145</t>
        </is>
      </c>
      <c r="F106" s="30" t="inlineStr">
        <is>
          <t>○ Pass  ○ Fail  ○ N/A</t>
        </is>
      </c>
      <c r="G106" s="31">
        <f>IF(ISNUMBER(SEARCH("Pass",F106)),2,IF(ISNUMBER(SEARCH("N/A",F106)),0,IF(ISNUMBER(SEARCH("Fail",F106)),1,0)))</f>
        <v/>
      </c>
      <c r="H106" s="26" t="inlineStr"/>
      <c r="I106" s="32" t="inlineStr"/>
    </row>
    <row r="107" ht="28" customHeight="1">
      <c r="B107" s="33" t="n">
        <v>92</v>
      </c>
      <c r="C107" s="34" t="inlineStr">
        <is>
          <t>Hồ sơ BHXH, phiếu lương được lưu ≥ 10 năm</t>
        </is>
      </c>
      <c r="D107" s="28" t="inlineStr">
        <is>
          <t>Cao</t>
        </is>
      </c>
      <c r="E107" s="35" t="inlineStr">
        <is>
          <t>Luật BHXH</t>
        </is>
      </c>
      <c r="F107" s="30" t="inlineStr">
        <is>
          <t>○ Pass  ○ Fail  ○ N/A</t>
        </is>
      </c>
      <c r="G107" s="36">
        <f>IF(ISNUMBER(SEARCH("Pass",F107)),2,IF(ISNUMBER(SEARCH("N/A",F107)),0,IF(ISNUMBER(SEARCH("Fail",F107)),1,0)))</f>
        <v/>
      </c>
      <c r="H107" s="33" t="inlineStr"/>
      <c r="I107" s="37" t="inlineStr"/>
    </row>
    <row r="108" ht="28" customHeight="1">
      <c r="B108" s="26" t="n">
        <v>93</v>
      </c>
      <c r="C108" s="27" t="inlineStr">
        <is>
          <t>Biên bản họp hội đồng kỷ luật được lưu ≥ 5 năm</t>
        </is>
      </c>
      <c r="D108" s="38" t="inlineStr">
        <is>
          <t>Trung bình</t>
        </is>
      </c>
      <c r="E108" s="29" t="inlineStr">
        <is>
          <t>BLLĐ Đ.122</t>
        </is>
      </c>
      <c r="F108" s="30" t="inlineStr">
        <is>
          <t>○ Pass  ○ Fail  ○ N/A</t>
        </is>
      </c>
      <c r="G108" s="31">
        <f>IF(ISNUMBER(SEARCH("Pass",F108)),2,IF(ISNUMBER(SEARCH("N/A",F108)),0,IF(ISNUMBER(SEARCH("Fail",F108)),1,0)))</f>
        <v/>
      </c>
      <c r="H108" s="26" t="inlineStr"/>
      <c r="I108" s="32" t="inlineStr"/>
    </row>
    <row r="109" ht="28" customHeight="1">
      <c r="B109" s="33" t="n">
        <v>94</v>
      </c>
      <c r="C109" s="34" t="inlineStr">
        <is>
          <t>Hồ sơ tai nạn lao động được lưu ≥ 15 năm</t>
        </is>
      </c>
      <c r="D109" s="28" t="inlineStr">
        <is>
          <t>Cao</t>
        </is>
      </c>
      <c r="E109" s="35" t="inlineStr">
        <is>
          <t>ATVSLĐ</t>
        </is>
      </c>
      <c r="F109" s="30" t="inlineStr">
        <is>
          <t>○ Pass  ○ Fail  ○ N/A</t>
        </is>
      </c>
      <c r="G109" s="36">
        <f>IF(ISNUMBER(SEARCH("Pass",F109)),2,IF(ISNUMBER(SEARCH("N/A",F109)),0,IF(ISNUMBER(SEARCH("Fail",F109)),1,0)))</f>
        <v/>
      </c>
      <c r="H109" s="33" t="inlineStr"/>
      <c r="I109" s="37" t="inlineStr"/>
    </row>
    <row r="110" ht="28" customHeight="1">
      <c r="B110" s="26" t="n">
        <v>95</v>
      </c>
      <c r="C110" s="27" t="inlineStr">
        <is>
          <t>Có quy trình backup và bảo vệ dữ liệu nhân sự điện tử</t>
        </is>
      </c>
      <c r="D110" s="28" t="inlineStr">
        <is>
          <t>Cao</t>
        </is>
      </c>
      <c r="E110" s="29" t="inlineStr">
        <is>
          <t>Luật ANM</t>
        </is>
      </c>
      <c r="F110" s="30" t="inlineStr">
        <is>
          <t>○ Pass  ○ Fail  ○ N/A</t>
        </is>
      </c>
      <c r="G110" s="31">
        <f>IF(ISNUMBER(SEARCH("Pass",F110)),2,IF(ISNUMBER(SEARCH("N/A",F110)),0,IF(ISNUMBER(SEARCH("Fail",F110)),1,0)))</f>
        <v/>
      </c>
      <c r="H110" s="26" t="inlineStr"/>
      <c r="I110" s="32" t="inlineStr"/>
    </row>
    <row r="111" ht="28" customHeight="1">
      <c r="B111" s="33" t="n">
        <v>96</v>
      </c>
      <c r="C111" s="34" t="inlineStr">
        <is>
          <t>Báo cáo tình hình tai nạn lao động nộp đúng hạn (trước 5/7 và 5/1)</t>
        </is>
      </c>
      <c r="D111" s="28" t="inlineStr">
        <is>
          <t>Cao</t>
        </is>
      </c>
      <c r="E111" s="35" t="inlineStr">
        <is>
          <t>ATVSLĐ Đ.36</t>
        </is>
      </c>
      <c r="F111" s="30" t="inlineStr">
        <is>
          <t>○ Pass  ○ Fail  ○ N/A</t>
        </is>
      </c>
      <c r="G111" s="36">
        <f>IF(ISNUMBER(SEARCH("Pass",F111)),2,IF(ISNUMBER(SEARCH("N/A",F111)),0,IF(ISNUMBER(SEARCH("Fail",F111)),1,0)))</f>
        <v/>
      </c>
      <c r="H111" s="33" t="inlineStr"/>
      <c r="I111" s="37" t="inlineStr"/>
    </row>
    <row r="112" ht="28" customHeight="1">
      <c r="B112" s="26" t="n">
        <v>97</v>
      </c>
      <c r="C112" s="27" t="inlineStr">
        <is>
          <t>Chứng từ khấu trừ thuế TNCN lưu ≥ 10 năm</t>
        </is>
      </c>
      <c r="D112" s="28" t="inlineStr">
        <is>
          <t>Cao</t>
        </is>
      </c>
      <c r="E112" s="29" t="inlineStr">
        <is>
          <t>Luật QLT</t>
        </is>
      </c>
      <c r="F112" s="30" t="inlineStr">
        <is>
          <t>○ Pass  ○ Fail  ○ N/A</t>
        </is>
      </c>
      <c r="G112" s="31">
        <f>IF(ISNUMBER(SEARCH("Pass",F112)),2,IF(ISNUMBER(SEARCH("N/A",F112)),0,IF(ISNUMBER(SEARCH("Fail",F112)),1,0)))</f>
        <v/>
      </c>
      <c r="H112" s="26" t="inlineStr"/>
      <c r="I112" s="32" t="inlineStr"/>
    </row>
    <row r="113" ht="28" customHeight="1">
      <c r="B113" s="33" t="n">
        <v>98</v>
      </c>
      <c r="C113" s="34" t="inlineStr">
        <is>
          <t>Đăng ký thang bảng lương với Sở LĐTBXH (nếu áp dụng)</t>
        </is>
      </c>
      <c r="D113" s="38" t="inlineStr">
        <is>
          <t>Trung bình</t>
        </is>
      </c>
      <c r="E113" s="35" t="inlineStr">
        <is>
          <t>BLLĐ Đ.93</t>
        </is>
      </c>
      <c r="F113" s="30" t="inlineStr">
        <is>
          <t>○ Pass  ○ Fail  ○ N/A</t>
        </is>
      </c>
      <c r="G113" s="36">
        <f>IF(ISNUMBER(SEARCH("Pass",F113)),2,IF(ISNUMBER(SEARCH("N/A",F113)),0,IF(ISNUMBER(SEARCH("Fail",F113)),1,0)))</f>
        <v/>
      </c>
      <c r="H113" s="33" t="inlineStr"/>
      <c r="I113" s="37" t="inlineStr"/>
    </row>
    <row r="114" ht="28" customHeight="1">
      <c r="B114" s="48" t="inlineStr">
        <is>
          <t>📊  TỔNG ĐIỂM AUDIT  (98 mục × tối đa 2 điểm = 196 điểm)</t>
        </is>
      </c>
      <c r="F114" s="49" t="inlineStr"/>
      <c r="G114" s="50">
        <f>SUM(G6:G113)</f>
        <v/>
      </c>
      <c r="H114" s="51">
        <f>TEXT(G114/196*100,"0.0")&amp;"% Tuân Thủ"</f>
        <v/>
      </c>
    </row>
  </sheetData>
  <mergeCells count="14">
    <mergeCell ref="H114:I114"/>
    <mergeCell ref="B52:I52"/>
    <mergeCell ref="B6:I6"/>
    <mergeCell ref="F3:I3"/>
    <mergeCell ref="B103:I103"/>
    <mergeCell ref="B81:I81"/>
    <mergeCell ref="B72:I72"/>
    <mergeCell ref="B90:I90"/>
    <mergeCell ref="B114:E114"/>
    <mergeCell ref="B19:I19"/>
    <mergeCell ref="B63:I63"/>
    <mergeCell ref="B1:I1"/>
    <mergeCell ref="B32:I32"/>
    <mergeCell ref="B43:I43"/>
  </mergeCells>
  <pageMargins left="0.4" right="0.4" top="0.5" bottom="0.5" header="0.5" footer="0.5"/>
  <pageSetup orientation="landscape" fitToWidth="1"/>
</worksheet>
</file>

<file path=xl/worksheets/sheet3.xml><?xml version="1.0" encoding="utf-8"?>
<worksheet xmlns="http://schemas.openxmlformats.org/spreadsheetml/2006/main">
  <sheetPr>
    <tabColor rgb="007C3AED"/>
    <outlinePr summaryBelow="1" summaryRight="1"/>
    <pageSetUpPr fitToPage="1"/>
  </sheetPr>
  <dimension ref="B1:I1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  <col width="14" customWidth="1" min="8" max="8"/>
  </cols>
  <sheetData>
    <row r="1" ht="36" customHeight="1">
      <c r="B1" s="15" t="inlineStr">
        <is>
          <t>📊  AUDIT SCORE DASHBOARD — KẾT QUẢ KIỂM TOÁN HR 2026</t>
        </is>
      </c>
    </row>
    <row r="2" ht="8" customHeight="1"/>
    <row r="3" ht="22" customHeight="1">
      <c r="B3" s="25" t="inlineStr">
        <is>
          <t>Tổng Điểm</t>
        </is>
      </c>
      <c r="D3" s="3" t="inlineStr">
        <is>
          <t>Điểm Tối Đa</t>
        </is>
      </c>
      <c r="F3" s="39" t="inlineStr">
        <is>
          <t>% Tuân Thủ</t>
        </is>
      </c>
      <c r="H3" s="45" t="inlineStr">
        <is>
          <t>Số Mục Fail</t>
        </is>
      </c>
    </row>
    <row r="4" ht="36" customHeight="1">
      <c r="B4" s="52">
        <f>'✅ Audit Checklist'!G114</f>
        <v/>
      </c>
      <c r="D4" s="53" t="n">
        <v>196</v>
      </c>
      <c r="F4" s="54">
        <f>B4/196*100</f>
        <v/>
      </c>
      <c r="H4" s="55">
        <f>COUNTIF('✅ Audit Checklist'!F6:F113,"*Fail*")</f>
        <v/>
      </c>
    </row>
    <row r="5" ht="14" customHeight="1">
      <c r="B5" s="56" t="n"/>
      <c r="D5" s="57" t="n"/>
      <c r="F5" s="58" t="n"/>
      <c r="H5" s="59" t="n"/>
    </row>
    <row r="6" ht="12" customHeight="1"/>
    <row r="7" ht="24" customHeight="1">
      <c r="B7" s="60" t="inlineStr">
        <is>
          <t>📋  ĐIỂM THEO TỪNG LĨNH VỰC</t>
        </is>
      </c>
    </row>
    <row r="8" ht="44" customHeight="1">
      <c r="B8" s="19" t="inlineStr">
        <is>
          <t>Lĩnh Vực Kiểm Toán</t>
        </is>
      </c>
      <c r="C8" s="21" t="inlineStr">
        <is>
          <t>Số Mục</t>
        </is>
      </c>
      <c r="D8" s="22" t="inlineStr">
        <is>
          <t>Pass</t>
        </is>
      </c>
      <c r="E8" s="20" t="inlineStr">
        <is>
          <t>Fail</t>
        </is>
      </c>
      <c r="F8" s="61" t="inlineStr">
        <is>
          <t>N/A</t>
        </is>
      </c>
      <c r="G8" s="22" t="inlineStr">
        <is>
          <t>% Tuân Thủ</t>
        </is>
      </c>
      <c r="H8" s="21" t="inlineStr">
        <is>
          <t>Mức Đánh Giá</t>
        </is>
      </c>
    </row>
    <row r="9" ht="22" customHeight="1">
      <c r="B9" s="62" t="inlineStr">
        <is>
          <t>A. HỢP ĐỒNG LAO ĐỘNG &amp; HỒ SƠ NHÂN VIÊN</t>
        </is>
      </c>
      <c r="C9" s="63" t="n">
        <v>12</v>
      </c>
      <c r="D9" s="40">
        <f>COUNTIF('✅ Audit Checklist'!F7:F18,"*Pass*")</f>
        <v/>
      </c>
      <c r="E9" s="28">
        <f>COUNTIF('✅ Audit Checklist'!F7:F18,"*Fail*")</f>
        <v/>
      </c>
      <c r="F9" s="63">
        <f>COUNTIF('✅ Audit Checklist'!F7:F18,"*N/A*")</f>
        <v/>
      </c>
      <c r="G9" s="64">
        <f>IFERROR(D9/(C9-F9),0)</f>
        <v/>
      </c>
      <c r="H9" s="63">
        <f>IF(G9&gt;=0.9,"✅ Excellent",IF(G9&gt;=0.75,"🟡 Good",IF(G9&gt;=0.6,"🟠 Fair","🔴 At Risk")))</f>
        <v/>
      </c>
    </row>
    <row r="10" ht="22" customHeight="1">
      <c r="B10" s="65" t="inlineStr">
        <is>
          <t>B. LƯƠNG, THƯỞNG VÀ PHÚC LỢI</t>
        </is>
      </c>
      <c r="C10" s="66" t="n">
        <v>12</v>
      </c>
      <c r="D10" s="40">
        <f>COUNTIF('✅ Audit Checklist'!F20:F31,"*Pass*")</f>
        <v/>
      </c>
      <c r="E10" s="28">
        <f>COUNTIF('✅ Audit Checklist'!F20:F31,"*Fail*")</f>
        <v/>
      </c>
      <c r="F10" s="66">
        <f>COUNTIF('✅ Audit Checklist'!F20:F31,"*N/A*")</f>
        <v/>
      </c>
      <c r="G10" s="67">
        <f>IFERROR(D10/(C10-F10),0)</f>
        <v/>
      </c>
      <c r="H10" s="66">
        <f>IF(G10&gt;=0.9,"✅ Excellent",IF(G10&gt;=0.75,"🟡 Good",IF(G10&gt;=0.6,"🟠 Fair","🔴 At Risk")))</f>
        <v/>
      </c>
    </row>
    <row r="11" ht="22" customHeight="1">
      <c r="B11" s="62" t="inlineStr">
        <is>
          <t>C. BHXH, BHYT VÀ BHTN</t>
        </is>
      </c>
      <c r="C11" s="63" t="n">
        <v>10</v>
      </c>
      <c r="D11" s="40">
        <f>COUNTIF('✅ Audit Checklist'!F33:F42,"*Pass*")</f>
        <v/>
      </c>
      <c r="E11" s="28">
        <f>COUNTIF('✅ Audit Checklist'!F33:F42,"*Fail*")</f>
        <v/>
      </c>
      <c r="F11" s="63">
        <f>COUNTIF('✅ Audit Checklist'!F33:F42,"*N/A*")</f>
        <v/>
      </c>
      <c r="G11" s="64">
        <f>IFERROR(D11/(C11-F11),0)</f>
        <v/>
      </c>
      <c r="H11" s="63">
        <f>IF(G11&gt;=0.9,"✅ Excellent",IF(G11&gt;=0.75,"🟡 Good",IF(G11&gt;=0.6,"🟠 Fair","🔴 At Risk")))</f>
        <v/>
      </c>
    </row>
    <row r="12" ht="22" customHeight="1">
      <c r="B12" s="65" t="inlineStr">
        <is>
          <t>D. THUẾ THU NHẬP CÁ NHÂN</t>
        </is>
      </c>
      <c r="C12" s="66" t="n">
        <v>8</v>
      </c>
      <c r="D12" s="40">
        <f>COUNTIF('✅ Audit Checklist'!F44:F51,"*Pass*")</f>
        <v/>
      </c>
      <c r="E12" s="28">
        <f>COUNTIF('✅ Audit Checklist'!F44:F51,"*Fail*")</f>
        <v/>
      </c>
      <c r="F12" s="66">
        <f>COUNTIF('✅ Audit Checklist'!F44:F51,"*N/A*")</f>
        <v/>
      </c>
      <c r="G12" s="67">
        <f>IFERROR(D12/(C12-F12),0)</f>
        <v/>
      </c>
      <c r="H12" s="66">
        <f>IF(G12&gt;=0.9,"✅ Excellent",IF(G12&gt;=0.75,"🟡 Good",IF(G12&gt;=0.6,"🟠 Fair","🔴 At Risk")))</f>
        <v/>
      </c>
    </row>
    <row r="13" ht="22" customHeight="1">
      <c r="B13" s="62" t="inlineStr">
        <is>
          <t>E. THỜI GIỜ LÀM VIỆC VÀ NGHỈ NGƠI</t>
        </is>
      </c>
      <c r="C13" s="63" t="n">
        <v>10</v>
      </c>
      <c r="D13" s="40">
        <f>COUNTIF('✅ Audit Checklist'!F53:F62,"*Pass*")</f>
        <v/>
      </c>
      <c r="E13" s="28">
        <f>COUNTIF('✅ Audit Checklist'!F53:F62,"*Fail*")</f>
        <v/>
      </c>
      <c r="F13" s="63">
        <f>COUNTIF('✅ Audit Checklist'!F53:F62,"*N/A*")</f>
        <v/>
      </c>
      <c r="G13" s="64">
        <f>IFERROR(D13/(C13-F13),0)</f>
        <v/>
      </c>
      <c r="H13" s="63">
        <f>IF(G13&gt;=0.9,"✅ Excellent",IF(G13&gt;=0.75,"🟡 Good",IF(G13&gt;=0.6,"🟠 Fair","🔴 At Risk")))</f>
        <v/>
      </c>
    </row>
    <row r="14" ht="22" customHeight="1">
      <c r="B14" s="65" t="inlineStr">
        <is>
          <t>F. AN TOÀN VỆ SINH LAO ĐỘNG</t>
        </is>
      </c>
      <c r="C14" s="66" t="n">
        <v>8</v>
      </c>
      <c r="D14" s="40">
        <f>COUNTIF('✅ Audit Checklist'!F64:F71,"*Pass*")</f>
        <v/>
      </c>
      <c r="E14" s="28">
        <f>COUNTIF('✅ Audit Checklist'!F64:F71,"*Fail*")</f>
        <v/>
      </c>
      <c r="F14" s="66">
        <f>COUNTIF('✅ Audit Checklist'!F64:F71,"*N/A*")</f>
        <v/>
      </c>
      <c r="G14" s="67">
        <f>IFERROR(D14/(C14-F14),0)</f>
        <v/>
      </c>
      <c r="H14" s="66">
        <f>IF(G14&gt;=0.9,"✅ Excellent",IF(G14&gt;=0.75,"🟡 Good",IF(G14&gt;=0.6,"🟠 Fair","🔴 At Risk")))</f>
        <v/>
      </c>
    </row>
    <row r="15" ht="22" customHeight="1">
      <c r="B15" s="62" t="inlineStr">
        <is>
          <t>G. KỶ LUẬT VÀ GIẢI QUYẾT TRANH CHẤP</t>
        </is>
      </c>
      <c r="C15" s="63" t="n">
        <v>8</v>
      </c>
      <c r="D15" s="40">
        <f>COUNTIF('✅ Audit Checklist'!F73:F80,"*Pass*")</f>
        <v/>
      </c>
      <c r="E15" s="28">
        <f>COUNTIF('✅ Audit Checklist'!F73:F80,"*Fail*")</f>
        <v/>
      </c>
      <c r="F15" s="63">
        <f>COUNTIF('✅ Audit Checklist'!F73:F80,"*N/A*")</f>
        <v/>
      </c>
      <c r="G15" s="64">
        <f>IFERROR(D15/(C15-F15),0)</f>
        <v/>
      </c>
      <c r="H15" s="63">
        <f>IF(G15&gt;=0.9,"✅ Excellent",IF(G15&gt;=0.75,"🟡 Good",IF(G15&gt;=0.6,"🟠 Fair","🔴 At Risk")))</f>
        <v/>
      </c>
    </row>
    <row r="16" ht="22" customHeight="1">
      <c r="B16" s="65" t="inlineStr">
        <is>
          <t>H. CHÍNH SÁCH ĐẶC THÙ — LAO ĐỘNG NỮ &amp; LA</t>
        </is>
      </c>
      <c r="C16" s="66" t="n">
        <v>8</v>
      </c>
      <c r="D16" s="40">
        <f>COUNTIF('✅ Audit Checklist'!F82:F89,"*Pass*")</f>
        <v/>
      </c>
      <c r="E16" s="28">
        <f>COUNTIF('✅ Audit Checklist'!F82:F89,"*Fail*")</f>
        <v/>
      </c>
      <c r="F16" s="66">
        <f>COUNTIF('✅ Audit Checklist'!F82:F89,"*N/A*")</f>
        <v/>
      </c>
      <c r="G16" s="67">
        <f>IFERROR(D16/(C16-F16),0)</f>
        <v/>
      </c>
      <c r="H16" s="66">
        <f>IF(G16&gt;=0.9,"✅ Excellent",IF(G16&gt;=0.75,"🟡 Good",IF(G16&gt;=0.6,"🟠 Fair","🔴 At Risk")))</f>
        <v/>
      </c>
    </row>
    <row r="17" ht="22" customHeight="1">
      <c r="B17" s="62" t="inlineStr">
        <is>
          <t>I. CHÍNH SÁCH HR NỘI BỘ &amp; QUẢN TRỊ</t>
        </is>
      </c>
      <c r="C17" s="63" t="n">
        <v>12</v>
      </c>
      <c r="D17" s="40">
        <f>COUNTIF('✅ Audit Checklist'!F91:F102,"*Pass*")</f>
        <v/>
      </c>
      <c r="E17" s="28">
        <f>COUNTIF('✅ Audit Checklist'!F91:F102,"*Fail*")</f>
        <v/>
      </c>
      <c r="F17" s="63">
        <f>COUNTIF('✅ Audit Checklist'!F91:F102,"*N/A*")</f>
        <v/>
      </c>
      <c r="G17" s="64">
        <f>IFERROR(D17/(C17-F17),0)</f>
        <v/>
      </c>
      <c r="H17" s="63">
        <f>IF(G17&gt;=0.9,"✅ Excellent",IF(G17&gt;=0.75,"🟡 Good",IF(G17&gt;=0.6,"🟠 Fair","🔴 At Risk")))</f>
        <v/>
      </c>
    </row>
    <row r="18" ht="22" customHeight="1">
      <c r="B18" s="65" t="inlineStr">
        <is>
          <t>J. BÁO CÁO VÀ LƯU TRỮ HỒ SƠ</t>
        </is>
      </c>
      <c r="C18" s="66" t="n">
        <v>10</v>
      </c>
      <c r="D18" s="40">
        <f>COUNTIF('✅ Audit Checklist'!F104:F113,"*Pass*")</f>
        <v/>
      </c>
      <c r="E18" s="28">
        <f>COUNTIF('✅ Audit Checklist'!F104:F113,"*Fail*")</f>
        <v/>
      </c>
      <c r="F18" s="66">
        <f>COUNTIF('✅ Audit Checklist'!F104:F113,"*N/A*")</f>
        <v/>
      </c>
      <c r="G18" s="67">
        <f>IFERROR(D18/(C18-F18),0)</f>
        <v/>
      </c>
      <c r="H18" s="66">
        <f>IF(G18&gt;=0.9,"✅ Excellent",IF(G18&gt;=0.75,"🟡 Good",IF(G18&gt;=0.6,"🟠 Fair","🔴 At Risk")))</f>
        <v/>
      </c>
    </row>
  </sheetData>
  <mergeCells count="14">
    <mergeCell ref="F3:G3"/>
    <mergeCell ref="F4:G4"/>
    <mergeCell ref="B1:H1"/>
    <mergeCell ref="B3:C3"/>
    <mergeCell ref="B5:C5"/>
    <mergeCell ref="F5:G5"/>
    <mergeCell ref="D5:E5"/>
    <mergeCell ref="H5:I5"/>
    <mergeCell ref="D4:E4"/>
    <mergeCell ref="H4:I4"/>
    <mergeCell ref="B7:H7"/>
    <mergeCell ref="D3:E3"/>
    <mergeCell ref="B4:C4"/>
    <mergeCell ref="H3:I3"/>
  </mergeCells>
  <pageMargins left="0.4" right="0.4" top="0.5" bottom="0.5" header="0.5" footer="0.5"/>
  <pageSetup orientation="landscape" fitToWidth="1"/>
</worksheet>
</file>

<file path=xl/worksheets/sheet4.xml><?xml version="1.0" encoding="utf-8"?>
<worksheet xmlns="http://schemas.openxmlformats.org/spreadsheetml/2006/main">
  <sheetPr>
    <tabColor rgb="00FF4757"/>
    <outlinePr summaryBelow="1" summaryRight="1"/>
    <pageSetUpPr fitToPage="1"/>
  </sheetPr>
  <dimension ref="B1:I2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7" customWidth="1" min="2" max="2"/>
    <col width="32" customWidth="1" min="3" max="3"/>
    <col width="14" customWidth="1" min="4" max="4"/>
    <col width="14" customWidth="1" min="5" max="5"/>
    <col width="26" customWidth="1" min="6" max="6"/>
    <col width="14" customWidth="1" min="7" max="7"/>
    <col width="18" customWidth="1" min="8" max="8"/>
    <col width="18" customWidth="1" min="9" max="9"/>
  </cols>
  <sheetData>
    <row r="1" ht="36" customHeight="1">
      <c r="B1" s="68" t="inlineStr">
        <is>
          <t>🚨  NON-COMPLIANCE LOG — NHẬT KÝ VI PHẠM VÀ THEO DÕI KHẮC PHỤC</t>
        </is>
      </c>
    </row>
    <row r="2" ht="6" customHeight="1"/>
    <row r="3" ht="22" customHeight="1">
      <c r="B3" s="69" t="inlineStr">
        <is>
          <t>📝  Điền đầy đủ thông tin cho từng mục Fail trong Audit Checklist. Theo dõi tiến độ khắc phục và xác nhận hoàn thành trước ngày deadline.</t>
        </is>
      </c>
    </row>
    <row r="4" ht="8" customHeight="1"/>
    <row r="5" ht="44" customHeight="1">
      <c r="B5" s="70" t="inlineStr">
        <is>
          <t>#</t>
        </is>
      </c>
      <c r="C5" s="71" t="inlineStr">
        <is>
          <t>Mục Vi Phạm / Non-Compliance Item</t>
        </is>
      </c>
      <c r="D5" s="71" t="inlineStr">
        <is>
          <t>Lĩnh Vực</t>
        </is>
      </c>
      <c r="E5" s="71" t="inlineStr">
        <is>
          <t>Mức Rủi Ro</t>
        </is>
      </c>
      <c r="F5" s="71" t="inlineStr">
        <is>
          <t>Hành Động Khắc Phục Cụ Thể</t>
        </is>
      </c>
      <c r="G5" s="71" t="inlineStr">
        <is>
          <t>Người Phụ Trách</t>
        </is>
      </c>
      <c r="H5" s="72" t="inlineStr">
        <is>
          <t>Deadline</t>
        </is>
      </c>
      <c r="I5" s="73" t="inlineStr">
        <is>
          <t>Trạng Thái</t>
        </is>
      </c>
    </row>
    <row r="6" ht="36" customHeight="1">
      <c r="B6" s="33" t="n">
        <v>1</v>
      </c>
      <c r="C6" s="74" t="inlineStr">
        <is>
          <t>Chưa đóng BHXH cho 2 nhân viên mới (NV019, NV020) sau 35 ngày làm việc</t>
        </is>
      </c>
      <c r="D6" s="75" t="inlineStr">
        <is>
          <t>C. BHXH</t>
        </is>
      </c>
      <c r="E6" s="28" t="inlineStr">
        <is>
          <t>Cao</t>
        </is>
      </c>
      <c r="F6" s="76" t="inlineStr">
        <is>
          <t>Đăng ký BHXH ngay trong tuần này cho 2 nhân viên; nộp phí phạt nếu có; lập quy trình báo nhắc tự động</t>
        </is>
      </c>
      <c r="G6" s="77" t="inlineStr">
        <is>
          <t>HR Manager</t>
        </is>
      </c>
      <c r="H6" s="38" t="inlineStr">
        <is>
          <t>20/04/2026</t>
        </is>
      </c>
      <c r="I6" s="38" t="inlineStr">
        <is>
          <t>🟡 Đang xử lý</t>
        </is>
      </c>
    </row>
    <row r="7" ht="36" customHeight="1">
      <c r="B7" s="26" t="n">
        <v>2</v>
      </c>
      <c r="C7" s="78" t="inlineStr">
        <is>
          <t>Nội quy lao động chưa được đăng ký với Sở LĐTBXH (bản 2025 vẫn hiệu lực)</t>
        </is>
      </c>
      <c r="D7" s="79" t="inlineStr">
        <is>
          <t>G. Kỷ Luật</t>
        </is>
      </c>
      <c r="E7" s="28" t="inlineStr">
        <is>
          <t>Cao</t>
        </is>
      </c>
      <c r="F7" s="80" t="inlineStr">
        <is>
          <t>Cập nhật nội quy theo BLLĐ 2019, nộp đăng ký Sở LĐTBXH, thông báo toàn thể NV</t>
        </is>
      </c>
      <c r="G7" s="81" t="inlineStr">
        <is>
          <t>HR Director</t>
        </is>
      </c>
      <c r="H7" s="38" t="inlineStr">
        <is>
          <t>30/04/2026</t>
        </is>
      </c>
      <c r="I7" s="28" t="inlineStr">
        <is>
          <t>🔴 Chưa bắt đầu</t>
        </is>
      </c>
    </row>
    <row r="8" ht="36" customHeight="1">
      <c r="B8" s="33" t="n">
        <v>3</v>
      </c>
      <c r="C8" s="74" t="inlineStr">
        <is>
          <t>Lương nhân viên NV006 thấp hơn lương tối thiểu vùng 2026 (sau review Q1 chưa điều chỉnh)</t>
        </is>
      </c>
      <c r="D8" s="75" t="inlineStr">
        <is>
          <t>B. Lương</t>
        </is>
      </c>
      <c r="E8" s="28" t="inlineStr">
        <is>
          <t>Cao</t>
        </is>
      </c>
      <c r="F8" s="76" t="inlineStr">
        <is>
          <t>Tăng lương NV006 lên ≥4,960,000đ/tháng; điều chỉnh truy lĩnh từ 01/01/2026</t>
        </is>
      </c>
      <c r="G8" s="77" t="inlineStr">
        <is>
          <t>HR + Finance</t>
        </is>
      </c>
      <c r="H8" s="38" t="inlineStr">
        <is>
          <t>15/04/2026</t>
        </is>
      </c>
      <c r="I8" s="38" t="inlineStr">
        <is>
          <t>🟡 Đang xử lý</t>
        </is>
      </c>
    </row>
    <row r="9" ht="36" customHeight="1">
      <c r="B9" s="26" t="n">
        <v>4</v>
      </c>
      <c r="C9" s="78" t="inlineStr">
        <is>
          <t>Chưa tổ chức huấn luyện ATVSLĐ cho nhân viên mới onboard Q1 2026 (8 người)</t>
        </is>
      </c>
      <c r="D9" s="79" t="inlineStr">
        <is>
          <t>F. ATVSLĐ</t>
        </is>
      </c>
      <c r="E9" s="28" t="inlineStr">
        <is>
          <t>Cao</t>
        </is>
      </c>
      <c r="F9" s="80" t="inlineStr">
        <is>
          <t>Lên lịch training ATVSLĐ cho 8 NV; thuê đơn vị đủ điều kiện; lưu biên bản</t>
        </is>
      </c>
      <c r="G9" s="81" t="inlineStr">
        <is>
          <t>HR + Admin</t>
        </is>
      </c>
      <c r="H9" s="38" t="inlineStr">
        <is>
          <t>30/04/2026</t>
        </is>
      </c>
      <c r="I9" s="28" t="inlineStr">
        <is>
          <t>🔴 Chưa bắt đầu</t>
        </is>
      </c>
    </row>
    <row r="10" ht="36" customHeight="1">
      <c r="B10" s="33" t="n">
        <v>5</v>
      </c>
      <c r="C10" s="74" t="inlineStr">
        <is>
          <t>Khám sức khỏe định kỳ 2025 chưa thực hiện cho 12 nhân viên</t>
        </is>
      </c>
      <c r="D10" s="75" t="inlineStr">
        <is>
          <t>F. ATVSLĐ</t>
        </is>
      </c>
      <c r="E10" s="28" t="inlineStr">
        <is>
          <t>Cao</t>
        </is>
      </c>
      <c r="F10" s="76" t="inlineStr">
        <is>
          <t>Đặt lịch khám tập thể tại bệnh viện; chi phí công ty chi trả; lưu kết quả</t>
        </is>
      </c>
      <c r="G10" s="77" t="inlineStr">
        <is>
          <t>HR Admin</t>
        </is>
      </c>
      <c r="H10" s="38" t="inlineStr">
        <is>
          <t>15/05/2026</t>
        </is>
      </c>
      <c r="I10" s="28" t="inlineStr">
        <is>
          <t>🔴 Chưa bắt đầu</t>
        </is>
      </c>
    </row>
    <row r="11" ht="36" customHeight="1">
      <c r="B11" s="26" t="n">
        <v>6</v>
      </c>
      <c r="C11" s="78" t="inlineStr">
        <is>
          <t>Phụ cấp ăn trưa NV007 đang tính 1,200,000đ/tháng (vượt mức miễn thuế 730,000đ)</t>
        </is>
      </c>
      <c r="D11" s="79" t="inlineStr">
        <is>
          <t>D. Thuế TNCN</t>
        </is>
      </c>
      <c r="E11" s="38" t="inlineStr">
        <is>
          <t>Trung bình</t>
        </is>
      </c>
      <c r="F11" s="80" t="inlineStr">
        <is>
          <t>Điều chỉnh cách hạch toán: 730k miễn thuế + phần còn lại tính vào lương chịu thuế</t>
        </is>
      </c>
      <c r="G11" s="81" t="inlineStr">
        <is>
          <t>Finance + HR</t>
        </is>
      </c>
      <c r="H11" s="38" t="inlineStr">
        <is>
          <t>30/04/2026</t>
        </is>
      </c>
      <c r="I11" s="38" t="inlineStr">
        <is>
          <t>🟡 Đang xử lý</t>
        </is>
      </c>
    </row>
    <row r="12" ht="36" customHeight="1">
      <c r="B12" s="33" t="n">
        <v>7</v>
      </c>
      <c r="C12" s="74" t="inlineStr">
        <is>
          <t>Chưa có quy chế lương thưởng bằng văn bản được công bố chính thức cho NLĐ</t>
        </is>
      </c>
      <c r="D12" s="75" t="inlineStr">
        <is>
          <t>B. Lương</t>
        </is>
      </c>
      <c r="E12" s="38" t="inlineStr">
        <is>
          <t>Trung bình</t>
        </is>
      </c>
      <c r="F12" s="76" t="inlineStr">
        <is>
          <t>Ban hành Quy chế Lương Thưởng 2026; phổ biến toàn thể NV; lưu biên bản nhận</t>
        </is>
      </c>
      <c r="G12" s="77" t="inlineStr">
        <is>
          <t>HR Director + CEO</t>
        </is>
      </c>
      <c r="H12" s="38" t="inlineStr">
        <is>
          <t>31/05/2026</t>
        </is>
      </c>
      <c r="I12" s="28" t="inlineStr">
        <is>
          <t>🔴 Chưa bắt đầu</t>
        </is>
      </c>
    </row>
    <row r="13" ht="32" customHeight="1">
      <c r="B13" s="33" t="n">
        <v>8</v>
      </c>
      <c r="C13" s="82" t="n"/>
      <c r="D13" s="82" t="n"/>
      <c r="E13" s="82" t="n"/>
      <c r="F13" s="82" t="n"/>
      <c r="G13" s="82" t="n"/>
      <c r="H13" s="82" t="n"/>
      <c r="I13" s="83" t="inlineStr">
        <is>
          <t>🔴 Chưa bắt đầu</t>
        </is>
      </c>
    </row>
    <row r="14" ht="32" customHeight="1">
      <c r="B14" s="26" t="n">
        <v>9</v>
      </c>
      <c r="C14" s="84" t="n"/>
      <c r="D14" s="84" t="n"/>
      <c r="E14" s="84" t="n"/>
      <c r="F14" s="84" t="n"/>
      <c r="G14" s="84" t="n"/>
      <c r="H14" s="84" t="n"/>
      <c r="I14" s="83" t="inlineStr">
        <is>
          <t>🔴 Chưa bắt đầu</t>
        </is>
      </c>
    </row>
    <row r="15" ht="32" customHeight="1">
      <c r="B15" s="33" t="n">
        <v>10</v>
      </c>
      <c r="C15" s="82" t="n"/>
      <c r="D15" s="82" t="n"/>
      <c r="E15" s="82" t="n"/>
      <c r="F15" s="82" t="n"/>
      <c r="G15" s="82" t="n"/>
      <c r="H15" s="82" t="n"/>
      <c r="I15" s="83" t="inlineStr">
        <is>
          <t>🔴 Chưa bắt đầu</t>
        </is>
      </c>
    </row>
    <row r="16" ht="32" customHeight="1">
      <c r="B16" s="26" t="n">
        <v>11</v>
      </c>
      <c r="C16" s="84" t="n"/>
      <c r="D16" s="84" t="n"/>
      <c r="E16" s="84" t="n"/>
      <c r="F16" s="84" t="n"/>
      <c r="G16" s="84" t="n"/>
      <c r="H16" s="84" t="n"/>
      <c r="I16" s="83" t="inlineStr">
        <is>
          <t>🔴 Chưa bắt đầu</t>
        </is>
      </c>
    </row>
    <row r="17" ht="32" customHeight="1">
      <c r="B17" s="33" t="n">
        <v>12</v>
      </c>
      <c r="C17" s="82" t="n"/>
      <c r="D17" s="82" t="n"/>
      <c r="E17" s="82" t="n"/>
      <c r="F17" s="82" t="n"/>
      <c r="G17" s="82" t="n"/>
      <c r="H17" s="82" t="n"/>
      <c r="I17" s="83" t="inlineStr">
        <is>
          <t>🔴 Chưa bắt đầu</t>
        </is>
      </c>
    </row>
    <row r="18" ht="32" customHeight="1">
      <c r="B18" s="26" t="n">
        <v>13</v>
      </c>
      <c r="C18" s="84" t="n"/>
      <c r="D18" s="84" t="n"/>
      <c r="E18" s="84" t="n"/>
      <c r="F18" s="84" t="n"/>
      <c r="G18" s="84" t="n"/>
      <c r="H18" s="84" t="n"/>
      <c r="I18" s="83" t="inlineStr">
        <is>
          <t>🔴 Chưa bắt đầu</t>
        </is>
      </c>
    </row>
    <row r="19" ht="32" customHeight="1">
      <c r="B19" s="33" t="n">
        <v>14</v>
      </c>
      <c r="C19" s="82" t="n"/>
      <c r="D19" s="82" t="n"/>
      <c r="E19" s="82" t="n"/>
      <c r="F19" s="82" t="n"/>
      <c r="G19" s="82" t="n"/>
      <c r="H19" s="82" t="n"/>
      <c r="I19" s="83" t="inlineStr">
        <is>
          <t>🔴 Chưa bắt đầu</t>
        </is>
      </c>
    </row>
    <row r="20" ht="32" customHeight="1">
      <c r="B20" s="26" t="n">
        <v>15</v>
      </c>
      <c r="C20" s="84" t="n"/>
      <c r="D20" s="84" t="n"/>
      <c r="E20" s="84" t="n"/>
      <c r="F20" s="84" t="n"/>
      <c r="G20" s="84" t="n"/>
      <c r="H20" s="84" t="n"/>
      <c r="I20" s="83" t="inlineStr">
        <is>
          <t>🔴 Chưa bắt đầu</t>
        </is>
      </c>
    </row>
    <row r="23" ht="28" customHeight="1">
      <c r="B23" s="85" t="inlineStr">
        <is>
          <t>🚀  Theo dõi compliance và nhắc nhở deadline tự động với Tanca HRM — tanca.io/hr-compliance  |  Template v2026 · Tanca HRM</t>
        </is>
      </c>
    </row>
  </sheetData>
  <mergeCells count="3">
    <mergeCell ref="B23:I23"/>
    <mergeCell ref="B1:I1"/>
    <mergeCell ref="B3:I3"/>
  </mergeCells>
  <pageMargins left="0.4" right="0.4" top="0.5" bottom="0.5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2026-04-14T07:47:09Z</dcterms:created>
  <dcterms:modified xmlns:dcterms="http://purl.org/dc/terms/" xmlns:xsi="http://www.w3.org/2001/XMLSchema-instance" xsi:type="dcterms:W3CDTF">2026-04-14T07:47:09Z</dcterms:modified>
</cp:coreProperties>
</file>