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📋 Hướng Dẫn" sheetId="1" state="visible" r:id="rId1"/>
    <sheet xmlns:r="http://schemas.openxmlformats.org/officeDocument/2006/relationships" name="⚙️ Thông Số" sheetId="2" state="visible" r:id="rId2"/>
    <sheet xmlns:r="http://schemas.openxmlformats.org/officeDocument/2006/relationships" name="📅 Lịch Ngày Lễ 2026" sheetId="3" state="visible" r:id="rId3"/>
    <sheet xmlns:r="http://schemas.openxmlformats.org/officeDocument/2006/relationships" name="⏱️ Bảng Tính OT" sheetId="4" state="visible" r:id="rId4"/>
    <sheet xmlns:r="http://schemas.openxmlformats.org/officeDocument/2006/relationships" name="📊 Dashboard" sheetId="5" state="visible" r:id="rId5"/>
    <sheet xmlns:r="http://schemas.openxmlformats.org/officeDocument/2006/relationships" name="📑 Phiếu OT" sheetId="6" state="visible" r:id="rId6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00"/>
    <numFmt numFmtId="165" formatCode="0.0"/>
  </numFmts>
  <fonts count="45">
    <font>
      <name val="Calibri"/>
      <family val="2"/>
      <color theme="1"/>
      <sz val="11"/>
      <scheme val="minor"/>
    </font>
    <font>
      <name val="Arial"/>
      <b val="1"/>
      <color rgb="00FFFFFF"/>
      <sz val="18"/>
    </font>
    <font>
      <name val="Arial"/>
      <color rgb="00FFFFFF"/>
      <sz val="11"/>
    </font>
    <font>
      <name val="Arial"/>
      <b val="1"/>
      <color rgb="00FFFFFF"/>
      <sz val="10"/>
    </font>
    <font>
      <name val="Arial"/>
      <color rgb="001A1A2E"/>
      <sz val="10"/>
    </font>
    <font>
      <name val="Arial"/>
      <color rgb="00008C3E"/>
      <sz val="10"/>
    </font>
    <font>
      <name val="Arial"/>
      <color rgb="00FFB020"/>
      <sz val="10"/>
    </font>
    <font>
      <name val="Arial"/>
      <color rgb="00FF4757"/>
      <sz val="10"/>
    </font>
    <font>
      <name val="Arial"/>
      <color rgb="008892A0"/>
      <sz val="10"/>
    </font>
    <font>
      <name val="Arial"/>
      <b val="1"/>
      <color rgb="00008C3E"/>
      <sz val="10"/>
    </font>
    <font>
      <name val="Arial"/>
      <b val="1"/>
      <color rgb="00FFFFFF"/>
      <sz val="14"/>
    </font>
    <font>
      <name val="Arial"/>
      <b val="1"/>
      <color rgb="00FFB020"/>
      <sz val="10"/>
    </font>
    <font>
      <name val="Arial"/>
      <color rgb="000D47A1"/>
      <sz val="10"/>
    </font>
    <font>
      <name val="Arial"/>
      <b val="1"/>
      <color rgb="008892A0"/>
      <sz val="10"/>
    </font>
    <font>
      <name val="Arial"/>
      <b val="1"/>
      <color rgb="00FFFFFF"/>
      <sz val="9"/>
    </font>
    <font>
      <name val="Arial"/>
      <color rgb="008892A0"/>
      <sz val="9"/>
    </font>
    <font>
      <name val="Arial"/>
      <b val="1"/>
      <color rgb="000D47A1"/>
      <sz val="9"/>
    </font>
    <font>
      <name val="Arial"/>
      <color rgb="000D47A1"/>
      <sz val="9"/>
    </font>
    <font>
      <name val="Arial"/>
      <color rgb="001A1A2E"/>
      <sz val="9"/>
    </font>
    <font>
      <name val="Arial"/>
      <b val="1"/>
      <color rgb="00FF4757"/>
      <sz val="10"/>
    </font>
    <font>
      <name val="Arial"/>
      <i val="1"/>
      <color rgb="00FF4757"/>
      <sz val="10"/>
    </font>
    <font>
      <name val="Arial"/>
      <b val="1"/>
      <color rgb="001A1A2E"/>
      <sz val="9"/>
    </font>
    <font>
      <name val="Arial"/>
      <b val="1"/>
      <color rgb="000D1B2A"/>
      <sz val="11"/>
    </font>
    <font>
      <name val="Arial"/>
      <b val="1"/>
      <color rgb="001A1A2E"/>
      <sz val="10"/>
    </font>
    <font>
      <name val="Arial"/>
      <color rgb="00FF4757"/>
      <sz val="9"/>
    </font>
    <font>
      <name val="Arial"/>
      <b val="1"/>
      <color rgb="00FFFFFF"/>
      <sz val="8"/>
    </font>
    <font>
      <name val="Arial"/>
      <b val="1"/>
      <color rgb="000D47A1"/>
      <sz val="10"/>
    </font>
    <font>
      <name val="Arial"/>
      <color rgb="007C3AED"/>
      <sz val="9"/>
    </font>
    <font>
      <name val="Arial"/>
      <color rgb="00FFB020"/>
      <sz val="9"/>
    </font>
    <font>
      <name val="Arial"/>
      <b val="1"/>
      <color rgb="0000B4D8"/>
      <sz val="10"/>
    </font>
    <font>
      <name val="Arial"/>
      <b val="1"/>
      <color rgb="00FFFFFF"/>
      <sz val="11"/>
    </font>
    <font>
      <name val="Arial"/>
      <b val="1"/>
      <color rgb="00FFFFFF"/>
      <sz val="15"/>
    </font>
    <font>
      <name val="Arial"/>
      <b val="1"/>
      <color rgb="00FFFFFF"/>
      <sz val="20"/>
    </font>
    <font>
      <name val="Arial"/>
      <b val="1"/>
      <color rgb="00008C3E"/>
      <sz val="9"/>
    </font>
    <font>
      <name val="Arial"/>
      <b val="1"/>
      <color rgb="00FFB020"/>
      <sz val="9"/>
    </font>
    <font>
      <name val="Arial"/>
      <b val="1"/>
      <color rgb="00FF4757"/>
      <sz val="9"/>
    </font>
    <font>
      <name val="Arial"/>
      <i val="1"/>
      <color rgb="00FFB020"/>
      <sz val="9"/>
    </font>
    <font>
      <name val="Arial"/>
      <i val="1"/>
      <color rgb="00FFB020"/>
      <sz val="10"/>
    </font>
    <font>
      <name val="Arial"/>
      <b val="1"/>
      <color rgb="001B2838"/>
      <sz val="10"/>
    </font>
    <font>
      <name val="Arial"/>
      <i val="1"/>
      <color rgb="008892A0"/>
      <sz val="9"/>
    </font>
    <font>
      <name val="Arial"/>
      <b val="1"/>
      <color rgb="00FFB020"/>
      <sz val="14"/>
    </font>
    <font>
      <name val="Arial"/>
      <b val="1"/>
      <color rgb="00008C3E"/>
      <sz val="11"/>
    </font>
    <font>
      <name val="Arial"/>
      <b val="1"/>
      <color rgb="00FFFFFF"/>
      <sz val="12"/>
    </font>
    <font>
      <name val="Arial"/>
      <b val="1"/>
      <color rgb="007C3AED"/>
      <sz val="10"/>
    </font>
    <font>
      <name val="Arial"/>
      <b val="1"/>
      <i val="1"/>
      <color rgb="00008C3E"/>
      <sz val="10"/>
    </font>
  </fonts>
  <fills count="21">
    <fill>
      <patternFill/>
    </fill>
    <fill>
      <patternFill patternType="gray125"/>
    </fill>
    <fill>
      <patternFill patternType="solid">
        <fgColor rgb="000D1B2A"/>
      </patternFill>
    </fill>
    <fill>
      <patternFill patternType="solid">
        <fgColor rgb="0000B14F"/>
      </patternFill>
    </fill>
    <fill>
      <patternFill patternType="solid">
        <fgColor rgb="001B2838"/>
      </patternFill>
    </fill>
    <fill>
      <patternFill patternType="solid">
        <fgColor rgb="00F7F9FC"/>
      </patternFill>
    </fill>
    <fill>
      <patternFill patternType="solid">
        <fgColor rgb="00FFFFFF"/>
      </patternFill>
    </fill>
    <fill>
      <patternFill patternType="solid">
        <fgColor rgb="00E8F5EE"/>
      </patternFill>
    </fill>
    <fill>
      <patternFill patternType="solid">
        <fgColor rgb="00FFF8EC"/>
      </patternFill>
    </fill>
    <fill>
      <patternFill patternType="solid">
        <fgColor rgb="00FFF0F1"/>
      </patternFill>
    </fill>
    <fill>
      <patternFill patternType="solid">
        <fgColor rgb="00FFF9C4"/>
      </patternFill>
    </fill>
    <fill>
      <patternFill patternType="solid">
        <fgColor rgb="00008C3E"/>
      </patternFill>
    </fill>
    <fill>
      <patternFill patternType="solid">
        <fgColor rgb="00FFB020"/>
      </patternFill>
    </fill>
    <fill>
      <patternFill patternType="solid">
        <fgColor rgb="00FF4757"/>
      </patternFill>
    </fill>
    <fill>
      <patternFill patternType="solid">
        <fgColor rgb="000D9488"/>
      </patternFill>
    </fill>
    <fill>
      <patternFill patternType="solid">
        <fgColor rgb="007C3AED"/>
      </patternFill>
    </fill>
    <fill>
      <patternFill patternType="solid">
        <fgColor rgb="0000B4D8"/>
      </patternFill>
    </fill>
    <fill>
      <patternFill patternType="solid">
        <fgColor rgb="00EFF8FF"/>
      </patternFill>
    </fill>
    <fill>
      <patternFill patternType="solid">
        <fgColor rgb="00F3EFFE"/>
      </patternFill>
    </fill>
    <fill>
      <patternFill patternType="solid">
        <fgColor rgb="00E5F8FC"/>
      </patternFill>
    </fill>
    <fill>
      <patternFill patternType="solid">
        <fgColor rgb="00F0F2F5"/>
      </patternFill>
    </fill>
  </fills>
  <borders count="8">
    <border>
      <left/>
      <right/>
      <top/>
      <bottom/>
      <diagonal/>
    </border>
    <border>
      <left style="thin">
        <color rgb="00008C3E"/>
      </left>
      <right style="thin">
        <color rgb="00008C3E"/>
      </right>
      <top style="thin">
        <color rgb="00008C3E"/>
      </top>
      <bottom style="thin">
        <color rgb="00008C3E"/>
      </bottom>
    </border>
    <border>
      <left style="thin">
        <color rgb="00D8DDE6"/>
      </left>
      <right style="thin">
        <color rgb="00D8DDE6"/>
      </right>
      <top style="thin">
        <color rgb="00D8DDE6"/>
      </top>
      <bottom style="thin">
        <color rgb="00D8DDE6"/>
      </bottom>
    </border>
    <border>
      <left style="thin">
        <color rgb="00FF4757"/>
      </left>
      <right style="thin">
        <color rgb="00FF4757"/>
      </right>
      <top style="thin">
        <color rgb="00FF4757"/>
      </top>
      <bottom style="thin">
        <color rgb="00FF4757"/>
      </bottom>
    </border>
    <border>
      <left style="thin">
        <color rgb="0000B14F"/>
      </left>
      <right style="thin">
        <color rgb="0000B14F"/>
      </right>
      <top style="thin">
        <color rgb="0000B14F"/>
      </top>
      <bottom style="thin">
        <color rgb="0000B14F"/>
      </bottom>
    </border>
    <border>
      <left style="thin">
        <color rgb="0000B4D8"/>
      </left>
      <right style="thin">
        <color rgb="0000B4D8"/>
      </right>
      <top style="thin">
        <color rgb="0000B4D8"/>
      </top>
      <bottom style="thin">
        <color rgb="0000B4D8"/>
      </bottom>
    </border>
    <border>
      <left style="thin">
        <color rgb="00FFB020"/>
      </left>
      <right style="thin">
        <color rgb="00FFB020"/>
      </right>
      <top style="thin">
        <color rgb="00FFB020"/>
      </top>
      <bottom style="thin">
        <color rgb="00FFB020"/>
      </bottom>
    </border>
    <border>
      <left style="thin">
        <color rgb="007C3AED"/>
      </left>
      <right style="thin">
        <color rgb="007C3AED"/>
      </right>
      <top style="thin">
        <color rgb="007C3AED"/>
      </top>
      <bottom style="thin">
        <color rgb="007C3AED"/>
      </bottom>
    </border>
  </borders>
  <cellStyleXfs count="1">
    <xf numFmtId="0" fontId="0" fillId="0" borderId="0"/>
  </cellStyleXfs>
  <cellXfs count="135">
    <xf numFmtId="0" fontId="0" fillId="0" borderId="0" pivotButton="0" quotePrefix="0" xfId="0"/>
    <xf numFmtId="0" fontId="1" fillId="2" borderId="0" applyAlignment="1" pivotButton="0" quotePrefix="0" xfId="0">
      <alignment horizontal="center" vertical="center" wrapText="1"/>
    </xf>
    <xf numFmtId="0" fontId="2" fillId="3" borderId="0" applyAlignment="1" pivotButton="0" quotePrefix="0" xfId="0">
      <alignment horizontal="center" vertical="center"/>
    </xf>
    <xf numFmtId="0" fontId="3" fillId="4" borderId="0" applyAlignment="1" pivotButton="0" quotePrefix="0" xfId="0">
      <alignment horizontal="left" vertical="center"/>
    </xf>
    <xf numFmtId="0" fontId="3" fillId="4" borderId="0" applyAlignment="1" pivotButton="0" quotePrefix="0" xfId="0">
      <alignment horizontal="left" vertical="center" wrapText="1"/>
    </xf>
    <xf numFmtId="0" fontId="4" fillId="5" borderId="0" applyAlignment="1" pivotButton="0" quotePrefix="0" xfId="0">
      <alignment horizontal="left" vertical="center"/>
    </xf>
    <xf numFmtId="0" fontId="4" fillId="5" borderId="0" applyAlignment="1" pivotButton="0" quotePrefix="0" xfId="0">
      <alignment horizontal="left" vertical="center" wrapText="1"/>
    </xf>
    <xf numFmtId="0" fontId="4" fillId="6" borderId="0" applyAlignment="1" pivotButton="0" quotePrefix="0" xfId="0">
      <alignment horizontal="left" vertical="center"/>
    </xf>
    <xf numFmtId="0" fontId="4" fillId="6" borderId="0" applyAlignment="1" pivotButton="0" quotePrefix="0" xfId="0">
      <alignment horizontal="left" vertical="center" wrapText="1"/>
    </xf>
    <xf numFmtId="0" fontId="5" fillId="7" borderId="0" applyAlignment="1" pivotButton="0" quotePrefix="0" xfId="0">
      <alignment horizontal="left" vertical="center"/>
    </xf>
    <xf numFmtId="0" fontId="5" fillId="7" borderId="0" applyAlignment="1" pivotButton="0" quotePrefix="0" xfId="0">
      <alignment horizontal="left" vertical="center" wrapText="1"/>
    </xf>
    <xf numFmtId="0" fontId="6" fillId="8" borderId="0" applyAlignment="1" pivotButton="0" quotePrefix="0" xfId="0">
      <alignment horizontal="left" vertical="center"/>
    </xf>
    <xf numFmtId="0" fontId="6" fillId="8" borderId="0" applyAlignment="1" pivotButton="0" quotePrefix="0" xfId="0">
      <alignment horizontal="left" vertical="center" wrapText="1"/>
    </xf>
    <xf numFmtId="0" fontId="7" fillId="9" borderId="0" applyAlignment="1" pivotButton="0" quotePrefix="0" xfId="0">
      <alignment horizontal="left" vertical="center"/>
    </xf>
    <xf numFmtId="0" fontId="7" fillId="9" borderId="0" applyAlignment="1" pivotButton="0" quotePrefix="0" xfId="0">
      <alignment horizontal="left" vertical="center" wrapText="1"/>
    </xf>
    <xf numFmtId="0" fontId="8" fillId="5" borderId="0" applyAlignment="1" pivotButton="0" quotePrefix="0" xfId="0">
      <alignment horizontal="left" vertical="center"/>
    </xf>
    <xf numFmtId="0" fontId="8" fillId="5" borderId="0" applyAlignment="1" pivotButton="0" quotePrefix="0" xfId="0">
      <alignment horizontal="left" vertical="center" wrapText="1"/>
    </xf>
    <xf numFmtId="0" fontId="9" fillId="7" borderId="0" applyAlignment="1" pivotButton="0" quotePrefix="0" xfId="0">
      <alignment horizontal="left" vertical="center"/>
    </xf>
    <xf numFmtId="0" fontId="9" fillId="7" borderId="0" applyAlignment="1" pivotButton="0" quotePrefix="0" xfId="0">
      <alignment horizontal="left" vertical="center" wrapText="1"/>
    </xf>
    <xf numFmtId="0" fontId="10" fillId="2" borderId="0" applyAlignment="1" pivotButton="0" quotePrefix="0" xfId="0">
      <alignment horizontal="center" vertical="center"/>
    </xf>
    <xf numFmtId="0" fontId="11" fillId="8" borderId="0" applyAlignment="1" pivotButton="0" quotePrefix="0" xfId="0">
      <alignment horizontal="right" vertical="center"/>
    </xf>
    <xf numFmtId="164" fontId="12" fillId="10" borderId="0" applyAlignment="1" pivotButton="0" quotePrefix="0" xfId="0">
      <alignment horizontal="center" vertical="center"/>
    </xf>
    <xf numFmtId="1" fontId="12" fillId="10" borderId="0" applyAlignment="1" pivotButton="0" quotePrefix="0" xfId="0">
      <alignment horizontal="center" vertical="center"/>
    </xf>
    <xf numFmtId="0" fontId="13" fillId="5" borderId="0" applyAlignment="1" pivotButton="0" quotePrefix="0" xfId="0">
      <alignment horizontal="right" vertical="center"/>
    </xf>
    <xf numFmtId="0" fontId="14" fillId="2" borderId="1" applyAlignment="1" pivotButton="0" quotePrefix="0" xfId="0">
      <alignment horizontal="center" vertical="center" wrapText="1"/>
    </xf>
    <xf numFmtId="0" fontId="14" fillId="4" borderId="1" applyAlignment="1" pivotButton="0" quotePrefix="0" xfId="0">
      <alignment horizontal="center" vertical="center" wrapText="1"/>
    </xf>
    <xf numFmtId="0" fontId="14" fillId="11" borderId="1" applyAlignment="1" pivotButton="0" quotePrefix="0" xfId="0">
      <alignment horizontal="center" vertical="center" wrapText="1"/>
    </xf>
    <xf numFmtId="0" fontId="14" fillId="12" borderId="1" applyAlignment="1" pivotButton="0" quotePrefix="0" xfId="0">
      <alignment horizontal="center" vertical="center" wrapText="1"/>
    </xf>
    <xf numFmtId="0" fontId="14" fillId="13" borderId="1" applyAlignment="1" pivotButton="0" quotePrefix="0" xfId="0">
      <alignment horizontal="center" vertical="center" wrapText="1"/>
    </xf>
    <xf numFmtId="0" fontId="15" fillId="6" borderId="2" applyAlignment="1" pivotButton="0" quotePrefix="0" xfId="0">
      <alignment horizontal="center" vertical="center"/>
    </xf>
    <xf numFmtId="0" fontId="16" fillId="6" borderId="2" applyAlignment="1" pivotButton="0" quotePrefix="0" xfId="0">
      <alignment horizontal="left" vertical="center"/>
    </xf>
    <xf numFmtId="0" fontId="17" fillId="6" borderId="2" applyAlignment="1" pivotButton="0" quotePrefix="0" xfId="0">
      <alignment horizontal="center" vertical="center"/>
    </xf>
    <xf numFmtId="3" fontId="16" fillId="6" borderId="2" applyAlignment="1" pivotButton="0" quotePrefix="0" xfId="0">
      <alignment horizontal="right" vertical="center"/>
    </xf>
    <xf numFmtId="3" fontId="18" fillId="6" borderId="2" applyAlignment="1" pivotButton="0" quotePrefix="0" xfId="0">
      <alignment horizontal="right" vertical="center"/>
    </xf>
    <xf numFmtId="2" fontId="9" fillId="7" borderId="2" applyAlignment="1" pivotButton="0" quotePrefix="0" xfId="0">
      <alignment horizontal="center" vertical="center"/>
    </xf>
    <xf numFmtId="2" fontId="11" fillId="8" borderId="2" applyAlignment="1" pivotButton="0" quotePrefix="0" xfId="0">
      <alignment horizontal="center" vertical="center"/>
    </xf>
    <xf numFmtId="2" fontId="19" fillId="9" borderId="2" applyAlignment="1" pivotButton="0" quotePrefix="0" xfId="0">
      <alignment horizontal="center" vertical="center"/>
    </xf>
    <xf numFmtId="0" fontId="15" fillId="5" borderId="2" applyAlignment="1" pivotButton="0" quotePrefix="0" xfId="0">
      <alignment horizontal="center" vertical="center"/>
    </xf>
    <xf numFmtId="0" fontId="16" fillId="5" borderId="2" applyAlignment="1" pivotButton="0" quotePrefix="0" xfId="0">
      <alignment horizontal="left" vertical="center"/>
    </xf>
    <xf numFmtId="0" fontId="17" fillId="5" borderId="2" applyAlignment="1" pivotButton="0" quotePrefix="0" xfId="0">
      <alignment horizontal="center" vertical="center"/>
    </xf>
    <xf numFmtId="3" fontId="16" fillId="5" borderId="2" applyAlignment="1" pivotButton="0" quotePrefix="0" xfId="0">
      <alignment horizontal="right" vertical="center"/>
    </xf>
    <xf numFmtId="3" fontId="18" fillId="5" borderId="2" applyAlignment="1" pivotButton="0" quotePrefix="0" xfId="0">
      <alignment horizontal="right" vertical="center"/>
    </xf>
    <xf numFmtId="0" fontId="3" fillId="3" borderId="2" applyAlignment="1" pivotButton="0" quotePrefix="0" xfId="0">
      <alignment horizontal="center" vertical="center"/>
    </xf>
    <xf numFmtId="3" fontId="3" fillId="3" borderId="2" applyAlignment="1" pivotButton="0" quotePrefix="0" xfId="0">
      <alignment horizontal="right" vertical="center"/>
    </xf>
    <xf numFmtId="2" fontId="3" fillId="3" borderId="2" applyAlignment="1" pivotButton="0" quotePrefix="0" xfId="0">
      <alignment horizontal="center" vertical="center"/>
    </xf>
    <xf numFmtId="0" fontId="10" fillId="13" borderId="0" applyAlignment="1" pivotButton="0" quotePrefix="0" xfId="0">
      <alignment horizontal="center" vertical="center"/>
    </xf>
    <xf numFmtId="0" fontId="20" fillId="9" borderId="0" applyAlignment="1" pivotButton="0" quotePrefix="0" xfId="0">
      <alignment horizontal="left" vertical="center"/>
    </xf>
    <xf numFmtId="0" fontId="14" fillId="2" borderId="3" applyAlignment="1" pivotButton="0" quotePrefix="0" xfId="0">
      <alignment horizontal="center" vertical="center" wrapText="1"/>
    </xf>
    <xf numFmtId="0" fontId="14" fillId="13" borderId="3" applyAlignment="1" pivotButton="0" quotePrefix="0" xfId="0">
      <alignment horizontal="center" vertical="center" wrapText="1"/>
    </xf>
    <xf numFmtId="0" fontId="14" fillId="4" borderId="3" applyAlignment="1" pivotButton="0" quotePrefix="0" xfId="0">
      <alignment horizontal="center" vertical="center" wrapText="1"/>
    </xf>
    <xf numFmtId="0" fontId="18" fillId="6" borderId="2" applyAlignment="1" pivotButton="0" quotePrefix="0" xfId="0">
      <alignment horizontal="center" vertical="center"/>
    </xf>
    <xf numFmtId="0" fontId="21" fillId="6" borderId="2" applyAlignment="1" pivotButton="0" quotePrefix="0" xfId="0">
      <alignment horizontal="left" vertical="center"/>
    </xf>
    <xf numFmtId="0" fontId="19" fillId="9" borderId="2" applyAlignment="1" pivotButton="0" quotePrefix="0" xfId="0">
      <alignment horizontal="center" vertical="center"/>
    </xf>
    <xf numFmtId="0" fontId="18" fillId="6" borderId="2" applyAlignment="1" pivotButton="0" quotePrefix="0" xfId="0">
      <alignment horizontal="left" vertical="center"/>
    </xf>
    <xf numFmtId="0" fontId="18" fillId="5" borderId="2" applyAlignment="1" pivotButton="0" quotePrefix="0" xfId="0">
      <alignment horizontal="center" vertical="center"/>
    </xf>
    <xf numFmtId="0" fontId="21" fillId="5" borderId="2" applyAlignment="1" pivotButton="0" quotePrefix="0" xfId="0">
      <alignment horizontal="left" vertical="center"/>
    </xf>
    <xf numFmtId="0" fontId="18" fillId="5" borderId="2" applyAlignment="1" pivotButton="0" quotePrefix="0" xfId="0">
      <alignment horizontal="left" vertical="center"/>
    </xf>
    <xf numFmtId="0" fontId="11" fillId="8" borderId="2" applyAlignment="1" pivotButton="0" quotePrefix="0" xfId="0">
      <alignment horizontal="center" vertical="center"/>
    </xf>
    <xf numFmtId="0" fontId="9" fillId="7" borderId="2" applyAlignment="1" pivotButton="0" quotePrefix="0" xfId="0">
      <alignment horizontal="center" vertical="center"/>
    </xf>
    <xf numFmtId="0" fontId="3" fillId="2" borderId="0" applyAlignment="1" pivotButton="0" quotePrefix="0" xfId="0">
      <alignment horizontal="center" vertical="center"/>
    </xf>
    <xf numFmtId="0" fontId="11" fillId="8" borderId="0" applyAlignment="1" pivotButton="0" quotePrefix="0" xfId="0">
      <alignment horizontal="left" vertical="center"/>
    </xf>
    <xf numFmtId="0" fontId="22" fillId="10" borderId="0" applyAlignment="1" pivotButton="0" quotePrefix="0" xfId="0">
      <alignment horizontal="center" vertical="center"/>
    </xf>
    <xf numFmtId="0" fontId="15" fillId="5" borderId="0" applyAlignment="1" pivotButton="0" quotePrefix="0" xfId="0">
      <alignment horizontal="right" vertical="center"/>
    </xf>
    <xf numFmtId="0" fontId="23" fillId="5" borderId="0" applyAlignment="1" pivotButton="0" quotePrefix="0" xfId="0">
      <alignment horizontal="center" vertical="center"/>
    </xf>
    <xf numFmtId="0" fontId="24" fillId="9" borderId="0" applyAlignment="1" pivotButton="0" quotePrefix="0" xfId="0">
      <alignment horizontal="right" vertical="center"/>
    </xf>
    <xf numFmtId="0" fontId="19" fillId="9" borderId="3" applyAlignment="1" pivotButton="0" quotePrefix="0" xfId="0">
      <alignment horizontal="center" vertical="center"/>
    </xf>
    <xf numFmtId="0" fontId="14" fillId="4" borderId="0" applyAlignment="1" pivotButton="0" quotePrefix="0" xfId="0">
      <alignment horizontal="center" vertical="center" wrapText="1"/>
    </xf>
    <xf numFmtId="0" fontId="14" fillId="11" borderId="0" applyAlignment="1" pivotButton="0" quotePrefix="0" xfId="0">
      <alignment horizontal="center" vertical="center" wrapText="1"/>
    </xf>
    <xf numFmtId="0" fontId="14" fillId="14" borderId="0" applyAlignment="1" pivotButton="0" quotePrefix="0" xfId="0">
      <alignment horizontal="center" vertical="center" wrapText="1"/>
    </xf>
    <xf numFmtId="0" fontId="14" fillId="15" borderId="0" applyAlignment="1" pivotButton="0" quotePrefix="0" xfId="0">
      <alignment horizontal="center" vertical="center" wrapText="1"/>
    </xf>
    <xf numFmtId="0" fontId="14" fillId="3" borderId="0" applyAlignment="1" pivotButton="0" quotePrefix="0" xfId="0">
      <alignment horizontal="center" vertical="center" wrapText="1"/>
    </xf>
    <xf numFmtId="0" fontId="14" fillId="16" borderId="0" applyAlignment="1" pivotButton="0" quotePrefix="0" xfId="0">
      <alignment horizontal="center" vertical="center" wrapText="1"/>
    </xf>
    <xf numFmtId="0" fontId="14" fillId="13" borderId="0" applyAlignment="1" pivotButton="0" quotePrefix="0" xfId="0">
      <alignment horizontal="center" vertical="center" wrapText="1"/>
    </xf>
    <xf numFmtId="0" fontId="25" fillId="4" borderId="1" applyAlignment="1" pivotButton="0" quotePrefix="0" xfId="0">
      <alignment horizontal="center" vertical="center" wrapText="1"/>
    </xf>
    <xf numFmtId="0" fontId="25" fillId="11" borderId="1" applyAlignment="1" pivotButton="0" quotePrefix="0" xfId="0">
      <alignment horizontal="center" vertical="center" wrapText="1"/>
    </xf>
    <xf numFmtId="0" fontId="25" fillId="12" borderId="1" applyAlignment="1" pivotButton="0" quotePrefix="0" xfId="0">
      <alignment horizontal="center" vertical="center" wrapText="1"/>
    </xf>
    <xf numFmtId="0" fontId="25" fillId="13" borderId="1" applyAlignment="1" pivotButton="0" quotePrefix="0" xfId="0">
      <alignment horizontal="center" vertical="center" wrapText="1"/>
    </xf>
    <xf numFmtId="0" fontId="25" fillId="14" borderId="1" applyAlignment="1" pivotButton="0" quotePrefix="0" xfId="0">
      <alignment horizontal="center" vertical="center" wrapText="1"/>
    </xf>
    <xf numFmtId="0" fontId="25" fillId="15" borderId="1" applyAlignment="1" pivotButton="0" quotePrefix="0" xfId="0">
      <alignment horizontal="center" vertical="center" wrapText="1"/>
    </xf>
    <xf numFmtId="0" fontId="25" fillId="3" borderId="1" applyAlignment="1" pivotButton="0" quotePrefix="0" xfId="0">
      <alignment horizontal="center" vertical="center" wrapText="1"/>
    </xf>
    <xf numFmtId="0" fontId="25" fillId="16" borderId="1" applyAlignment="1" pivotButton="0" quotePrefix="0" xfId="0">
      <alignment horizontal="center" vertical="center" wrapText="1"/>
    </xf>
    <xf numFmtId="165" fontId="26" fillId="17" borderId="2" applyAlignment="1" pivotButton="0" quotePrefix="0" xfId="0">
      <alignment horizontal="center" vertical="center"/>
    </xf>
    <xf numFmtId="165" fontId="26" fillId="8" borderId="2" applyAlignment="1" pivotButton="0" quotePrefix="0" xfId="0">
      <alignment horizontal="center" vertical="center"/>
    </xf>
    <xf numFmtId="165" fontId="26" fillId="9" borderId="2" applyAlignment="1" pivotButton="0" quotePrefix="0" xfId="0">
      <alignment horizontal="center" vertical="center"/>
    </xf>
    <xf numFmtId="3" fontId="27" fillId="18" borderId="2" applyAlignment="1" pivotButton="0" quotePrefix="0" xfId="0">
      <alignment horizontal="right" vertical="center"/>
    </xf>
    <xf numFmtId="3" fontId="28" fillId="8" borderId="2" applyAlignment="1" pivotButton="0" quotePrefix="0" xfId="0">
      <alignment horizontal="right" vertical="center"/>
    </xf>
    <xf numFmtId="3" fontId="24" fillId="9" borderId="2" applyAlignment="1" pivotButton="0" quotePrefix="0" xfId="0">
      <alignment horizontal="right" vertical="center"/>
    </xf>
    <xf numFmtId="3" fontId="9" fillId="7" borderId="4" applyAlignment="1" pivotButton="0" quotePrefix="0" xfId="0">
      <alignment horizontal="right" vertical="center"/>
    </xf>
    <xf numFmtId="165" fontId="29" fillId="19" borderId="5" applyAlignment="1" pivotButton="0" quotePrefix="0" xfId="0">
      <alignment horizontal="center" vertical="center"/>
    </xf>
    <xf numFmtId="0" fontId="30" fillId="2" borderId="4" applyAlignment="1" pivotButton="0" quotePrefix="0" xfId="0">
      <alignment horizontal="center" vertical="center"/>
    </xf>
    <xf numFmtId="165" fontId="3" fillId="2" borderId="4" applyAlignment="1" pivotButton="0" quotePrefix="0" xfId="0">
      <alignment horizontal="center" vertical="center"/>
    </xf>
    <xf numFmtId="0" fontId="4" fillId="2" borderId="0" applyAlignment="1" pivotButton="0" quotePrefix="0" xfId="0">
      <alignment horizontal="left" vertical="center"/>
    </xf>
    <xf numFmtId="3" fontId="3" fillId="2" borderId="4" applyAlignment="1" pivotButton="0" quotePrefix="0" xfId="0">
      <alignment horizontal="right" vertical="center"/>
    </xf>
    <xf numFmtId="165" fontId="3" fillId="2" borderId="4" applyAlignment="1" pivotButton="0" quotePrefix="0" xfId="0">
      <alignment horizontal="right" vertical="center"/>
    </xf>
    <xf numFmtId="0" fontId="31" fillId="2" borderId="0" applyAlignment="1" pivotButton="0" quotePrefix="0" xfId="0">
      <alignment horizontal="center" vertical="center"/>
    </xf>
    <xf numFmtId="0" fontId="3" fillId="3" borderId="0" applyAlignment="1" pivotButton="0" quotePrefix="0" xfId="0">
      <alignment horizontal="center" vertical="center"/>
    </xf>
    <xf numFmtId="0" fontId="3" fillId="14" borderId="0" applyAlignment="1" pivotButton="0" quotePrefix="0" xfId="0">
      <alignment horizontal="center" vertical="center"/>
    </xf>
    <xf numFmtId="0" fontId="3" fillId="13" borderId="0" applyAlignment="1" pivotButton="0" quotePrefix="0" xfId="0">
      <alignment horizontal="center" vertical="center"/>
    </xf>
    <xf numFmtId="3" fontId="32" fillId="2" borderId="0" applyAlignment="1" pivotButton="0" quotePrefix="0" xfId="0">
      <alignment horizontal="center" vertical="center"/>
    </xf>
    <xf numFmtId="165" fontId="32" fillId="3" borderId="0" applyAlignment="1" pivotButton="0" quotePrefix="0" xfId="0">
      <alignment horizontal="center" vertical="center"/>
    </xf>
    <xf numFmtId="3" fontId="32" fillId="14" borderId="0" applyAlignment="1" pivotButton="0" quotePrefix="0" xfId="0">
      <alignment horizontal="center" vertical="center"/>
    </xf>
    <xf numFmtId="3" fontId="32" fillId="13" borderId="0" applyAlignment="1" pivotButton="0" quotePrefix="0" xfId="0">
      <alignment horizontal="center" vertical="center"/>
    </xf>
    <xf numFmtId="0" fontId="0" fillId="2" borderId="0" pivotButton="0" quotePrefix="0" xfId="0"/>
    <xf numFmtId="0" fontId="0" fillId="3" borderId="0" pivotButton="0" quotePrefix="0" xfId="0"/>
    <xf numFmtId="0" fontId="0" fillId="14" borderId="0" pivotButton="0" quotePrefix="0" xfId="0"/>
    <xf numFmtId="0" fontId="0" fillId="13" borderId="0" pivotButton="0" quotePrefix="0" xfId="0"/>
    <xf numFmtId="0" fontId="30" fillId="4" borderId="0" applyAlignment="1" pivotButton="0" quotePrefix="0" xfId="0">
      <alignment horizontal="center" vertical="center"/>
    </xf>
    <xf numFmtId="0" fontId="14" fillId="14" borderId="1" applyAlignment="1" pivotButton="0" quotePrefix="0" xfId="0">
      <alignment horizontal="center" vertical="center" wrapText="1"/>
    </xf>
    <xf numFmtId="0" fontId="14" fillId="16" borderId="1" applyAlignment="1" pivotButton="0" quotePrefix="0" xfId="0">
      <alignment horizontal="center" vertical="center" wrapText="1"/>
    </xf>
    <xf numFmtId="0" fontId="14" fillId="3" borderId="1" applyAlignment="1" pivotButton="0" quotePrefix="0" xfId="0">
      <alignment horizontal="center" vertical="center" wrapText="1"/>
    </xf>
    <xf numFmtId="165" fontId="33" fillId="7" borderId="2" applyAlignment="1" pivotButton="0" quotePrefix="0" xfId="0">
      <alignment horizontal="center" vertical="center"/>
    </xf>
    <xf numFmtId="165" fontId="34" fillId="8" borderId="2" applyAlignment="1" pivotButton="0" quotePrefix="0" xfId="0">
      <alignment horizontal="center" vertical="center"/>
    </xf>
    <xf numFmtId="165" fontId="35" fillId="9" borderId="2" applyAlignment="1" pivotButton="0" quotePrefix="0" xfId="0">
      <alignment horizontal="center" vertical="center"/>
    </xf>
    <xf numFmtId="9" fontId="18" fillId="6" borderId="2" applyAlignment="1" pivotButton="0" quotePrefix="0" xfId="0">
      <alignment horizontal="center" vertical="center"/>
    </xf>
    <xf numFmtId="9" fontId="18" fillId="5" borderId="2" applyAlignment="1" pivotButton="0" quotePrefix="0" xfId="0">
      <alignment horizontal="center" vertical="center"/>
    </xf>
    <xf numFmtId="0" fontId="30" fillId="3" borderId="2" applyAlignment="1" pivotButton="0" quotePrefix="0" xfId="0">
      <alignment horizontal="center" vertical="center"/>
    </xf>
    <xf numFmtId="165" fontId="3" fillId="3" borderId="1" applyAlignment="1" pivotButton="0" quotePrefix="0" xfId="0">
      <alignment horizontal="center" vertical="center"/>
    </xf>
    <xf numFmtId="3" fontId="3" fillId="3" borderId="1" applyAlignment="1" pivotButton="0" quotePrefix="0" xfId="0">
      <alignment horizontal="right" vertical="center"/>
    </xf>
    <xf numFmtId="9" fontId="3" fillId="3" borderId="2" applyAlignment="1" pivotButton="0" quotePrefix="0" xfId="0">
      <alignment horizontal="center" vertical="center"/>
    </xf>
    <xf numFmtId="0" fontId="36" fillId="8" borderId="0" applyAlignment="1" pivotButton="0" quotePrefix="0" xfId="0">
      <alignment horizontal="center" vertical="center"/>
    </xf>
    <xf numFmtId="0" fontId="37" fillId="8" borderId="0" applyAlignment="1" pivotButton="0" quotePrefix="0" xfId="0">
      <alignment horizontal="left" vertical="center"/>
    </xf>
    <xf numFmtId="0" fontId="38" fillId="20" borderId="2" applyAlignment="1" pivotButton="0" quotePrefix="0" xfId="0">
      <alignment horizontal="left" vertical="center"/>
    </xf>
    <xf numFmtId="0" fontId="12" fillId="10" borderId="2" applyAlignment="1" pivotButton="0" quotePrefix="0" xfId="0">
      <alignment horizontal="left" vertical="center"/>
    </xf>
    <xf numFmtId="0" fontId="14" fillId="2" borderId="4" applyAlignment="1" pivotButton="0" quotePrefix="0" xfId="0">
      <alignment horizontal="center" vertical="center" wrapText="1"/>
    </xf>
    <xf numFmtId="0" fontId="39" fillId="6" borderId="2" applyAlignment="1" pivotButton="0" quotePrefix="0" xfId="0">
      <alignment horizontal="center" vertical="center"/>
    </xf>
    <xf numFmtId="0" fontId="39" fillId="5" borderId="2" applyAlignment="1" pivotButton="0" quotePrefix="0" xfId="0">
      <alignment horizontal="center" vertical="center"/>
    </xf>
    <xf numFmtId="0" fontId="30" fillId="2" borderId="2" applyAlignment="1" pivotButton="0" quotePrefix="0" xfId="0">
      <alignment horizontal="right" vertical="center"/>
    </xf>
    <xf numFmtId="0" fontId="40" fillId="8" borderId="6" applyAlignment="1" pivotButton="0" quotePrefix="0" xfId="0">
      <alignment horizontal="center" vertical="center"/>
    </xf>
    <xf numFmtId="0" fontId="30" fillId="4" borderId="2" applyAlignment="1" pivotButton="0" quotePrefix="0" xfId="0">
      <alignment horizontal="right" vertical="center"/>
    </xf>
    <xf numFmtId="0" fontId="41" fillId="7" borderId="4" applyAlignment="1" pivotButton="0" quotePrefix="0" xfId="0">
      <alignment horizontal="center" vertical="center"/>
    </xf>
    <xf numFmtId="0" fontId="42" fillId="2" borderId="0" applyAlignment="1" pivotButton="0" quotePrefix="0" xfId="0">
      <alignment horizontal="center" vertical="center"/>
    </xf>
    <xf numFmtId="0" fontId="9" fillId="7" borderId="1" applyAlignment="1" pivotButton="0" quotePrefix="0" xfId="0">
      <alignment horizontal="center" vertical="center" wrapText="1"/>
    </xf>
    <xf numFmtId="0" fontId="43" fillId="18" borderId="7" applyAlignment="1" pivotButton="0" quotePrefix="0" xfId="0">
      <alignment horizontal="center" vertical="center" wrapText="1"/>
    </xf>
    <xf numFmtId="0" fontId="11" fillId="8" borderId="6" applyAlignment="1" pivotButton="0" quotePrefix="0" xfId="0">
      <alignment horizontal="center" vertical="center" wrapText="1"/>
    </xf>
    <xf numFmtId="0" fontId="44" fillId="7" borderId="0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styles" Target="styles.xml" Id="rId7"/><Relationship Type="http://schemas.openxmlformats.org/officeDocument/2006/relationships/theme" Target="theme/theme1.xml" Id="rId8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0D1B2A"/>
    <outlinePr summaryBelow="1" summaryRight="1"/>
    <pageSetUpPr fitToPage="1"/>
  </sheetPr>
  <dimension ref="B2:F35"/>
  <sheetViews>
    <sheetView showGridLines="0" workbookViewId="0">
      <selection activeCell="A1" sqref="A1"/>
    </sheetView>
  </sheetViews>
  <sheetFormatPr baseColWidth="8" defaultRowHeight="15"/>
  <cols>
    <col width="2" customWidth="1" min="1" max="1"/>
    <col width="26" customWidth="1" min="2" max="2"/>
    <col width="20" customWidth="1" min="3" max="3"/>
    <col width="20" customWidth="1" min="4" max="4"/>
    <col width="20" customWidth="1" min="5" max="5"/>
    <col width="18" customWidth="1" min="6" max="6"/>
  </cols>
  <sheetData>
    <row r="1" ht="6" customHeight="1"/>
    <row r="2" ht="16" customHeight="1">
      <c r="B2" s="1" t="inlineStr">
        <is>
          <t>⏱️  OVERTIME CALCULATION SPREADSHEET
All Rate Types: 150% · 200% · 300% · Holiday Calendar 2026
Tanca HRM — Phiên Bản 2026</t>
        </is>
      </c>
    </row>
    <row r="3" ht="16" customHeight="1"/>
    <row r="4" ht="16" customHeight="1"/>
    <row r="5" ht="16" customHeight="1"/>
    <row r="6" ht="16" customHeight="1"/>
    <row r="7" ht="16" customHeight="1"/>
    <row r="8" ht="16" customHeight="1"/>
    <row r="9" ht="16" customHeight="1"/>
    <row r="10" ht="6" customHeight="1"/>
    <row r="11" ht="20" customHeight="1">
      <c r="B11" s="2" t="inlineStr">
        <is>
          <t>Tính lương OT tự động cho tối đa 50 nhân viên · Đúng Điều 107 BLLĐ 2019 · Tích hợp Tanca Payroll</t>
        </is>
      </c>
    </row>
    <row r="12" ht="20" customHeight="1"/>
    <row r="13" ht="10" customHeight="1"/>
    <row r="14" ht="20" customHeight="1">
      <c r="B14" s="3" t="inlineStr">
        <is>
          <t>📂 NỘI DUNG</t>
        </is>
      </c>
      <c r="C14" s="4" t="inlineStr"/>
    </row>
    <row r="15" ht="20" customHeight="1">
      <c r="B15" s="5" t="inlineStr">
        <is>
          <t xml:space="preserve">  Sheet 1</t>
        </is>
      </c>
      <c r="C15" s="6" t="inlineStr">
        <is>
          <t>📋 Hướng Dẫn — Bạn đang ở đây</t>
        </is>
      </c>
    </row>
    <row r="16" ht="20" customHeight="1">
      <c r="B16" s="5" t="inlineStr">
        <is>
          <t xml:space="preserve">  Sheet 2</t>
        </is>
      </c>
      <c r="C16" s="6" t="inlineStr">
        <is>
          <t>⚙️ Thông Số — Lương NV, ngày chuẩn, hệ số OT</t>
        </is>
      </c>
    </row>
    <row r="17" ht="20" customHeight="1">
      <c r="B17" s="5" t="inlineStr">
        <is>
          <t xml:space="preserve">  Sheet 3</t>
        </is>
      </c>
      <c r="C17" s="6" t="inlineStr">
        <is>
          <t>📅 Lịch Ngày Lễ 2026 — 11 ngày nghỉ lễ có hệ số tự động</t>
        </is>
      </c>
    </row>
    <row r="18" ht="20" customHeight="1">
      <c r="B18" s="5" t="inlineStr">
        <is>
          <t xml:space="preserve">  Sheet 4</t>
        </is>
      </c>
      <c r="C18" s="6" t="inlineStr">
        <is>
          <t>⏱️ Bảng Tính OT — Nhập giờ OT theo từng loại, kết quả tự tính</t>
        </is>
      </c>
    </row>
    <row r="19" ht="20" customHeight="1">
      <c r="B19" s="5" t="inlineStr">
        <is>
          <t xml:space="preserve">  Sheet 5</t>
        </is>
      </c>
      <c r="C19" s="6" t="inlineStr">
        <is>
          <t>📊 Dashboard — Tổng hợp chi phí OT theo người và phòng ban</t>
        </is>
      </c>
    </row>
    <row r="20" ht="20" customHeight="1">
      <c r="B20" s="5" t="inlineStr">
        <is>
          <t xml:space="preserve">  Sheet 6</t>
        </is>
      </c>
      <c r="C20" s="6" t="inlineStr">
        <is>
          <t>📑 Phiếu OT — Mẫu phiếu phê duyệt in được cho từng nhân viên</t>
        </is>
      </c>
    </row>
    <row r="21" ht="20" customHeight="1">
      <c r="B21" s="7" t="inlineStr"/>
      <c r="C21" s="8" t="inlineStr"/>
    </row>
    <row r="22" ht="20" customHeight="1">
      <c r="B22" s="3" t="inlineStr">
        <is>
          <t>🔵 QUY ƯỚC MÀU</t>
        </is>
      </c>
      <c r="C22" s="4" t="inlineStr"/>
    </row>
    <row r="23" ht="20" customHeight="1">
      <c r="B23" s="5" t="inlineStr">
        <is>
          <t xml:space="preserve">  Chữ xanh dương đậm</t>
        </is>
      </c>
      <c r="C23" s="6" t="inlineStr">
        <is>
          <t>Ô nhập liệu — người dùng điền</t>
        </is>
      </c>
    </row>
    <row r="24" ht="20" customHeight="1">
      <c r="B24" s="5" t="inlineStr">
        <is>
          <t xml:space="preserve">  Chữ đen</t>
        </is>
      </c>
      <c r="C24" s="6" t="inlineStr">
        <is>
          <t>Công thức tự tính — KHÔNG chỉnh sửa</t>
        </is>
      </c>
    </row>
    <row r="25" ht="20" customHeight="1">
      <c r="B25" s="5" t="inlineStr">
        <is>
          <t xml:space="preserve">  Nền xanh lá</t>
        </is>
      </c>
      <c r="C25" s="6" t="inlineStr">
        <is>
          <t>Tổng hợp / kết quả quan trọng</t>
        </is>
      </c>
    </row>
    <row r="26" ht="20" customHeight="1">
      <c r="B26" s="5" t="inlineStr">
        <is>
          <t xml:space="preserve">  Nền vàng</t>
        </is>
      </c>
      <c r="C26" s="6" t="inlineStr">
        <is>
          <t>Ô cần lưu ý / cập nhật</t>
        </is>
      </c>
    </row>
    <row r="27" ht="20" customHeight="1">
      <c r="B27" s="5" t="inlineStr">
        <is>
          <t xml:space="preserve">  Nền đỏ nhạt</t>
        </is>
      </c>
      <c r="C27" s="6" t="inlineStr">
        <is>
          <t>Cảnh báo: vượt giới hạn OT pháp luật</t>
        </is>
      </c>
    </row>
    <row r="28" ht="20" customHeight="1">
      <c r="B28" s="7" t="inlineStr"/>
      <c r="C28" s="8" t="inlineStr"/>
    </row>
    <row r="29" ht="20" customHeight="1">
      <c r="B29" s="3" t="inlineStr">
        <is>
          <t>⚖️ HỆ SỐ OT PHÁP LÝ</t>
        </is>
      </c>
      <c r="C29" s="4" t="inlineStr"/>
    </row>
    <row r="30" ht="20" customHeight="1">
      <c r="B30" s="9" t="inlineStr">
        <is>
          <t xml:space="preserve">  150% (1.5x)</t>
        </is>
      </c>
      <c r="C30" s="10" t="inlineStr">
        <is>
          <t>Ngày thường (thứ 2 – thứ 6)</t>
        </is>
      </c>
    </row>
    <row r="31" ht="20" customHeight="1">
      <c r="B31" s="11" t="inlineStr">
        <is>
          <t xml:space="preserve">  200% (2.0x)</t>
        </is>
      </c>
      <c r="C31" s="12" t="inlineStr">
        <is>
          <t>Ngày nghỉ hàng tuần (thứ 7, chủ nhật)</t>
        </is>
      </c>
    </row>
    <row r="32" ht="20" customHeight="1">
      <c r="B32" s="13" t="inlineStr">
        <is>
          <t xml:space="preserve">  300% (3.0x)</t>
        </is>
      </c>
      <c r="C32" s="14" t="inlineStr">
        <is>
          <t>Ngày lễ, tết quốc gia (11 ngày/năm)</t>
        </is>
      </c>
    </row>
    <row r="33" ht="20" customHeight="1">
      <c r="B33" s="15" t="inlineStr">
        <is>
          <t xml:space="preserve">  Tối đa OT</t>
        </is>
      </c>
      <c r="C33" s="16" t="inlineStr">
        <is>
          <t>40 giờ/tháng · 200 giờ/năm (tối đa 300h ngành đặc thù)</t>
        </is>
      </c>
    </row>
    <row r="34" ht="20" customHeight="1">
      <c r="B34" s="7" t="inlineStr"/>
      <c r="C34" s="8" t="inlineStr"/>
    </row>
    <row r="35" ht="20" customHeight="1">
      <c r="B35" s="17" t="inlineStr">
        <is>
          <t>🚀 TANCA PAYROLL</t>
        </is>
      </c>
      <c r="C35" s="18" t="inlineStr">
        <is>
          <t>Kết nối tự động với Tanca Payroll — tanca.io/payroll</t>
        </is>
      </c>
    </row>
  </sheetData>
  <mergeCells count="24">
    <mergeCell ref="C17:F17"/>
    <mergeCell ref="C23:F23"/>
    <mergeCell ref="B2:F9"/>
    <mergeCell ref="C32:F32"/>
    <mergeCell ref="C19:F19"/>
    <mergeCell ref="C28:F28"/>
    <mergeCell ref="C18:F18"/>
    <mergeCell ref="C34:F34"/>
    <mergeCell ref="C30:F30"/>
    <mergeCell ref="C15:F15"/>
    <mergeCell ref="C33:F33"/>
    <mergeCell ref="C24:F24"/>
    <mergeCell ref="C14:F14"/>
    <mergeCell ref="C35:F35"/>
    <mergeCell ref="C20:F20"/>
    <mergeCell ref="C26:F26"/>
    <mergeCell ref="C29:F29"/>
    <mergeCell ref="C16:F16"/>
    <mergeCell ref="C25:F25"/>
    <mergeCell ref="C22:F22"/>
    <mergeCell ref="C31:F31"/>
    <mergeCell ref="B11:F12"/>
    <mergeCell ref="C21:F21"/>
    <mergeCell ref="C27:F27"/>
  </mergeCells>
  <pageMargins left="0.4" right="0.4" top="0.5" bottom="0.5" header="0.5" footer="0.5"/>
  <pageSetup orientation="landscape" fitToWidth="1"/>
</worksheet>
</file>

<file path=xl/worksheets/sheet2.xml><?xml version="1.0" encoding="utf-8"?>
<worksheet xmlns="http://schemas.openxmlformats.org/spreadsheetml/2006/main">
  <sheetPr>
    <tabColor rgb="001B2838"/>
    <outlinePr summaryBelow="1" summaryRight="1"/>
    <pageSetUpPr fitToPage="1"/>
  </sheetPr>
  <dimension ref="B1:J16"/>
  <sheetViews>
    <sheetView showGridLines="0" workbookViewId="0">
      <pane xSplit="2" ySplit="4" topLeftCell="C5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2" customWidth="1" min="1" max="1"/>
    <col width="7" customWidth="1" min="2" max="2"/>
    <col width="28" customWidth="1" min="3" max="3"/>
    <col width="14" customWidth="1" min="4" max="4"/>
    <col width="16" customWidth="1" min="5" max="5"/>
    <col width="14" customWidth="1" min="6" max="6"/>
    <col width="14" customWidth="1" min="7" max="7"/>
    <col width="14" customWidth="1" min="8" max="8"/>
    <col width="14" customWidth="1" min="9" max="9"/>
    <col width="18" customWidth="1" min="10" max="10"/>
  </cols>
  <sheetData>
    <row r="1" ht="36" customHeight="1">
      <c r="B1" s="19" t="inlineStr">
        <is>
          <t>⚙️  THÔNG SỐ NHÂN VIÊN &amp; CÀI ĐẶT OT — TANCA HRM 2026</t>
        </is>
      </c>
    </row>
    <row r="2" ht="6" customHeight="1"/>
    <row r="3" ht="26" customHeight="1">
      <c r="C3" s="20" t="inlineStr">
        <is>
          <t>Tháng/Năm:</t>
        </is>
      </c>
      <c r="D3" s="21" t="n">
        <v>4</v>
      </c>
      <c r="E3" s="22" t="n">
        <v>2026</v>
      </c>
      <c r="F3" s="23" t="inlineStr">
        <is>
          <t>Ngày chuẩn/tháng:</t>
        </is>
      </c>
      <c r="G3" s="22" t="n">
        <v>26</v>
      </c>
      <c r="H3" s="23" t="inlineStr">
        <is>
          <t>Giờ/ngày:</t>
        </is>
      </c>
      <c r="I3" s="22" t="n">
        <v>8</v>
      </c>
    </row>
    <row r="4" ht="6" customHeight="1"/>
    <row r="5" ht="50" customHeight="1">
      <c r="B5" s="24" t="inlineStr">
        <is>
          <t>#</t>
        </is>
      </c>
      <c r="C5" s="24" t="inlineStr">
        <is>
          <t>Họ và Tên</t>
        </is>
      </c>
      <c r="D5" s="24" t="inlineStr">
        <is>
          <t>Mã NV</t>
        </is>
      </c>
      <c r="E5" s="24" t="inlineStr">
        <is>
          <t>Phòng Ban</t>
        </is>
      </c>
      <c r="F5" s="25" t="inlineStr">
        <is>
          <t>Lương Tháng
(VND)</t>
        </is>
      </c>
      <c r="G5" s="25" t="inlineStr">
        <is>
          <t>Lương Giờ
Tiêu Chuẩn
(VND)</t>
        </is>
      </c>
      <c r="H5" s="26" t="inlineStr">
        <is>
          <t>Hệ Số OT
Ngày Thường
(×)</t>
        </is>
      </c>
      <c r="I5" s="27" t="inlineStr">
        <is>
          <t>Hệ Số OT
Ngày Nghỉ
(×)</t>
        </is>
      </c>
      <c r="J5" s="28" t="inlineStr">
        <is>
          <t>Hệ Số OT
Ngày Lễ
(×)</t>
        </is>
      </c>
    </row>
    <row r="6" ht="22" customHeight="1">
      <c r="B6" s="29" t="n">
        <v>1</v>
      </c>
      <c r="C6" s="30" t="inlineStr">
        <is>
          <t>Nguyễn Văn An</t>
        </is>
      </c>
      <c r="D6" s="31" t="inlineStr">
        <is>
          <t>NV001</t>
        </is>
      </c>
      <c r="E6" s="31" t="inlineStr">
        <is>
          <t>Kinh Doanh</t>
        </is>
      </c>
      <c r="F6" s="32" t="n">
        <v>25000000</v>
      </c>
      <c r="G6" s="33">
        <f>F6/($G$3*$I$3)</f>
        <v/>
      </c>
      <c r="H6" s="34" t="n">
        <v>1.5</v>
      </c>
      <c r="I6" s="35" t="n">
        <v>2</v>
      </c>
      <c r="J6" s="36" t="n">
        <v>3</v>
      </c>
    </row>
    <row r="7" ht="22" customHeight="1">
      <c r="B7" s="37" t="n">
        <v>2</v>
      </c>
      <c r="C7" s="38" t="inlineStr">
        <is>
          <t>Trần Thị Bích</t>
        </is>
      </c>
      <c r="D7" s="39" t="inlineStr">
        <is>
          <t>NV002</t>
        </is>
      </c>
      <c r="E7" s="39" t="inlineStr">
        <is>
          <t>Kế Toán</t>
        </is>
      </c>
      <c r="F7" s="40" t="n">
        <v>20000000</v>
      </c>
      <c r="G7" s="41">
        <f>F7/($G$3*$I$3)</f>
        <v/>
      </c>
      <c r="H7" s="34" t="n">
        <v>1.5</v>
      </c>
      <c r="I7" s="35" t="n">
        <v>2</v>
      </c>
      <c r="J7" s="36" t="n">
        <v>3</v>
      </c>
    </row>
    <row r="8" ht="22" customHeight="1">
      <c r="B8" s="29" t="n">
        <v>3</v>
      </c>
      <c r="C8" s="30" t="inlineStr">
        <is>
          <t>Lê Minh Cường</t>
        </is>
      </c>
      <c r="D8" s="31" t="inlineStr">
        <is>
          <t>NV003</t>
        </is>
      </c>
      <c r="E8" s="31" t="inlineStr">
        <is>
          <t>Công Nghệ</t>
        </is>
      </c>
      <c r="F8" s="32" t="n">
        <v>30000000</v>
      </c>
      <c r="G8" s="33">
        <f>F8/($G$3*$I$3)</f>
        <v/>
      </c>
      <c r="H8" s="34" t="n">
        <v>1.5</v>
      </c>
      <c r="I8" s="35" t="n">
        <v>2</v>
      </c>
      <c r="J8" s="36" t="n">
        <v>3</v>
      </c>
    </row>
    <row r="9" ht="22" customHeight="1">
      <c r="B9" s="37" t="n">
        <v>4</v>
      </c>
      <c r="C9" s="38" t="inlineStr">
        <is>
          <t>Phạm Thị Dung</t>
        </is>
      </c>
      <c r="D9" s="39" t="inlineStr">
        <is>
          <t>NV004</t>
        </is>
      </c>
      <c r="E9" s="39" t="inlineStr">
        <is>
          <t>Nhân Sự</t>
        </is>
      </c>
      <c r="F9" s="40" t="n">
        <v>15000000</v>
      </c>
      <c r="G9" s="41">
        <f>F9/($G$3*$I$3)</f>
        <v/>
      </c>
      <c r="H9" s="34" t="n">
        <v>1.5</v>
      </c>
      <c r="I9" s="35" t="n">
        <v>2</v>
      </c>
      <c r="J9" s="36" t="n">
        <v>3</v>
      </c>
    </row>
    <row r="10" ht="22" customHeight="1">
      <c r="B10" s="29" t="n">
        <v>5</v>
      </c>
      <c r="C10" s="30" t="inlineStr">
        <is>
          <t>Hoàng Văn Em</t>
        </is>
      </c>
      <c r="D10" s="31" t="inlineStr">
        <is>
          <t>NV005</t>
        </is>
      </c>
      <c r="E10" s="31" t="inlineStr">
        <is>
          <t>Marketing</t>
        </is>
      </c>
      <c r="F10" s="32" t="n">
        <v>22000000</v>
      </c>
      <c r="G10" s="33">
        <f>F10/($G$3*$I$3)</f>
        <v/>
      </c>
      <c r="H10" s="34" t="n">
        <v>1.5</v>
      </c>
      <c r="I10" s="35" t="n">
        <v>2</v>
      </c>
      <c r="J10" s="36" t="n">
        <v>3</v>
      </c>
    </row>
    <row r="11" ht="22" customHeight="1">
      <c r="B11" s="37" t="n">
        <v>6</v>
      </c>
      <c r="C11" s="38" t="inlineStr">
        <is>
          <t>Vũ Thị Phượng</t>
        </is>
      </c>
      <c r="D11" s="39" t="inlineStr">
        <is>
          <t>NV006</t>
        </is>
      </c>
      <c r="E11" s="39" t="inlineStr">
        <is>
          <t>Kế Toán</t>
        </is>
      </c>
      <c r="F11" s="40" t="n">
        <v>13000000</v>
      </c>
      <c r="G11" s="41">
        <f>F11/($G$3*$I$3)</f>
        <v/>
      </c>
      <c r="H11" s="34" t="n">
        <v>1.5</v>
      </c>
      <c r="I11" s="35" t="n">
        <v>2</v>
      </c>
      <c r="J11" s="36" t="n">
        <v>3</v>
      </c>
    </row>
    <row r="12" ht="22" customHeight="1">
      <c r="B12" s="29" t="n">
        <v>7</v>
      </c>
      <c r="C12" s="30" t="inlineStr">
        <is>
          <t>Đặng Quốc Hùng</t>
        </is>
      </c>
      <c r="D12" s="31" t="inlineStr">
        <is>
          <t>NV007</t>
        </is>
      </c>
      <c r="E12" s="31" t="inlineStr">
        <is>
          <t>Công Nghệ</t>
        </is>
      </c>
      <c r="F12" s="32" t="n">
        <v>35000000</v>
      </c>
      <c r="G12" s="33">
        <f>F12/($G$3*$I$3)</f>
        <v/>
      </c>
      <c r="H12" s="34" t="n">
        <v>1.5</v>
      </c>
      <c r="I12" s="35" t="n">
        <v>2</v>
      </c>
      <c r="J12" s="36" t="n">
        <v>3</v>
      </c>
    </row>
    <row r="13" ht="22" customHeight="1">
      <c r="B13" s="37" t="n">
        <v>8</v>
      </c>
      <c r="C13" s="38" t="inlineStr">
        <is>
          <t>Bùi Thị Lan</t>
        </is>
      </c>
      <c r="D13" s="39" t="inlineStr">
        <is>
          <t>NV008</t>
        </is>
      </c>
      <c r="E13" s="39" t="inlineStr">
        <is>
          <t>Kinh Doanh</t>
        </is>
      </c>
      <c r="F13" s="40" t="n">
        <v>10000000</v>
      </c>
      <c r="G13" s="41">
        <f>F13/($G$3*$I$3)</f>
        <v/>
      </c>
      <c r="H13" s="34" t="n">
        <v>1.5</v>
      </c>
      <c r="I13" s="35" t="n">
        <v>2</v>
      </c>
      <c r="J13" s="36" t="n">
        <v>3</v>
      </c>
    </row>
    <row r="14" ht="22" customHeight="1">
      <c r="B14" s="29" t="n">
        <v>9</v>
      </c>
      <c r="C14" s="30" t="inlineStr">
        <is>
          <t>Ngô Thanh Minh</t>
        </is>
      </c>
      <c r="D14" s="31" t="inlineStr">
        <is>
          <t>NV009</t>
        </is>
      </c>
      <c r="E14" s="31" t="inlineStr">
        <is>
          <t>Hành Chính</t>
        </is>
      </c>
      <c r="F14" s="32" t="n">
        <v>12000000</v>
      </c>
      <c r="G14" s="33">
        <f>F14/($G$3*$I$3)</f>
        <v/>
      </c>
      <c r="H14" s="34" t="n">
        <v>1.5</v>
      </c>
      <c r="I14" s="35" t="n">
        <v>2</v>
      </c>
      <c r="J14" s="36" t="n">
        <v>3</v>
      </c>
    </row>
    <row r="15" ht="22" customHeight="1">
      <c r="B15" s="37" t="n">
        <v>10</v>
      </c>
      <c r="C15" s="38" t="inlineStr">
        <is>
          <t>Dương Văn Nam</t>
        </is>
      </c>
      <c r="D15" s="39" t="inlineStr">
        <is>
          <t>NV010</t>
        </is>
      </c>
      <c r="E15" s="39" t="inlineStr">
        <is>
          <t>Công Nghệ</t>
        </is>
      </c>
      <c r="F15" s="40" t="n">
        <v>9000000</v>
      </c>
      <c r="G15" s="41">
        <f>F15/($G$3*$I$3)</f>
        <v/>
      </c>
      <c r="H15" s="34" t="n">
        <v>1.5</v>
      </c>
      <c r="I15" s="35" t="n">
        <v>2</v>
      </c>
      <c r="J15" s="36" t="n">
        <v>3</v>
      </c>
    </row>
    <row r="16" ht="24" customHeight="1">
      <c r="B16" s="42" t="inlineStr">
        <is>
          <t>TỔNG / TRUNG BÌNH</t>
        </is>
      </c>
      <c r="F16" s="43">
        <f>SUM(F6:F15)</f>
        <v/>
      </c>
      <c r="G16" s="43">
        <f>AVERAGE(G6:G15)</f>
        <v/>
      </c>
      <c r="H16" s="44">
        <f>AVERAGE(H6:H15)</f>
        <v/>
      </c>
      <c r="I16" s="44">
        <f>AVERAGE(I6:I15)</f>
        <v/>
      </c>
      <c r="J16" s="44">
        <f>AVERAGE(J6:J15)</f>
        <v/>
      </c>
    </row>
  </sheetData>
  <mergeCells count="2">
    <mergeCell ref="B1:J1"/>
    <mergeCell ref="B16:E16"/>
  </mergeCells>
  <pageMargins left="0.4" right="0.4" top="0.5" bottom="0.5" header="0.5" footer="0.5"/>
  <pageSetup orientation="landscape" fitToWidth="1"/>
</worksheet>
</file>

<file path=xl/worksheets/sheet3.xml><?xml version="1.0" encoding="utf-8"?>
<worksheet xmlns="http://schemas.openxmlformats.org/spreadsheetml/2006/main">
  <sheetPr>
    <tabColor rgb="00FF4757"/>
    <outlinePr summaryBelow="1" summaryRight="1"/>
    <pageSetUpPr fitToPage="1"/>
  </sheetPr>
  <dimension ref="B1:H19"/>
  <sheetViews>
    <sheetView showGridLines="0" workbookViewId="0">
      <selection activeCell="A1" sqref="A1"/>
    </sheetView>
  </sheetViews>
  <sheetFormatPr baseColWidth="8" defaultRowHeight="15"/>
  <cols>
    <col width="2" customWidth="1" min="1" max="1"/>
    <col width="8" customWidth="1" min="2" max="2"/>
    <col width="34" customWidth="1" min="3" max="3"/>
    <col width="18" customWidth="1" min="4" max="4"/>
    <col width="18" customWidth="1" min="5" max="5"/>
    <col width="16" customWidth="1" min="6" max="6"/>
    <col width="20" customWidth="1" min="7" max="7"/>
    <col width="20" customWidth="1" min="8" max="8"/>
  </cols>
  <sheetData>
    <row r="1" ht="36" customHeight="1">
      <c r="B1" s="45" t="inlineStr">
        <is>
          <t>📅  LỊCH NGÀY LỄ QUỐC GIA 2026 — HỆ SỐ OT 300%</t>
        </is>
      </c>
    </row>
    <row r="2" ht="6" customHeight="1"/>
    <row r="3" ht="22" customHeight="1">
      <c r="B3" s="46" t="inlineStr">
        <is>
          <t>⚖️  Căn cứ: Điều 112 BLLĐ 2019 + NĐ 145/2020. Làm việc trong ngày lễ được hưởng phụ cấp 300% lương giờ tiêu chuẩn.</t>
        </is>
      </c>
    </row>
    <row r="4" ht="8" customHeight="1"/>
    <row r="5" ht="46" customHeight="1">
      <c r="B5" s="47" t="inlineStr">
        <is>
          <t>STT</t>
        </is>
      </c>
      <c r="C5" s="47" t="inlineStr">
        <is>
          <t>Tên Ngày Lễ</t>
        </is>
      </c>
      <c r="D5" s="48" t="inlineStr">
        <is>
          <t>Ngày Bắt Đầu</t>
        </is>
      </c>
      <c r="E5" s="48" t="inlineStr">
        <is>
          <t>Ngày Kết Thúc</t>
        </is>
      </c>
      <c r="F5" s="48" t="inlineStr">
        <is>
          <t>Số Ngày
Nghỉ</t>
        </is>
      </c>
      <c r="G5" s="48" t="inlineStr">
        <is>
          <t>Hệ Số OT
Áp Dụng</t>
        </is>
      </c>
      <c r="H5" s="49" t="inlineStr">
        <is>
          <t>Ghi Chú</t>
        </is>
      </c>
    </row>
    <row r="6" ht="22" customHeight="1">
      <c r="B6" s="50" t="n">
        <v>1</v>
      </c>
      <c r="C6" s="51" t="inlineStr">
        <is>
          <t>Tết Dương Lịch</t>
        </is>
      </c>
      <c r="D6" s="50" t="inlineStr">
        <is>
          <t>01/01/2026</t>
        </is>
      </c>
      <c r="E6" s="50" t="inlineStr">
        <is>
          <t>01/01/2026</t>
        </is>
      </c>
      <c r="F6" s="50" t="n">
        <v>1</v>
      </c>
      <c r="G6" s="52" t="inlineStr">
        <is>
          <t>300%</t>
        </is>
      </c>
      <c r="H6" s="53" t="inlineStr"/>
    </row>
    <row r="7" ht="22" customHeight="1">
      <c r="B7" s="54" t="n">
        <v>2</v>
      </c>
      <c r="C7" s="55" t="inlineStr">
        <is>
          <t>Tết Nguyên Đán (trước Tết)</t>
        </is>
      </c>
      <c r="D7" s="54" t="inlineStr">
        <is>
          <t>28/01/2026</t>
        </is>
      </c>
      <c r="E7" s="54" t="inlineStr">
        <is>
          <t>28/01/2026</t>
        </is>
      </c>
      <c r="F7" s="54" t="n">
        <v>1</v>
      </c>
      <c r="G7" s="52" t="inlineStr">
        <is>
          <t>300%</t>
        </is>
      </c>
      <c r="H7" s="56" t="inlineStr">
        <is>
          <t>Ngày 29/12 ÂL</t>
        </is>
      </c>
    </row>
    <row r="8" ht="22" customHeight="1">
      <c r="B8" s="50" t="n">
        <v>3</v>
      </c>
      <c r="C8" s="51" t="inlineStr">
        <is>
          <t>Tết Nguyên Đán (Tết chính)</t>
        </is>
      </c>
      <c r="D8" s="50" t="inlineStr">
        <is>
          <t>29/01/2026</t>
        </is>
      </c>
      <c r="E8" s="50" t="inlineStr">
        <is>
          <t>02/02/2026</t>
        </is>
      </c>
      <c r="F8" s="50" t="n">
        <v>5</v>
      </c>
      <c r="G8" s="52" t="inlineStr">
        <is>
          <t>300%</t>
        </is>
      </c>
      <c r="H8" s="53" t="inlineStr">
        <is>
          <t>Mùng 1–5 Tết Bính Ngọ</t>
        </is>
      </c>
    </row>
    <row r="9" ht="22" customHeight="1">
      <c r="B9" s="54" t="n">
        <v>4</v>
      </c>
      <c r="C9" s="55" t="inlineStr">
        <is>
          <t>Giỗ Tổ Hùng Vương</t>
        </is>
      </c>
      <c r="D9" s="54" t="inlineStr">
        <is>
          <t>06/04/2026</t>
        </is>
      </c>
      <c r="E9" s="54" t="inlineStr">
        <is>
          <t>06/04/2026</t>
        </is>
      </c>
      <c r="F9" s="54" t="n">
        <v>1</v>
      </c>
      <c r="G9" s="52" t="inlineStr">
        <is>
          <t>300%</t>
        </is>
      </c>
      <c r="H9" s="56" t="inlineStr">
        <is>
          <t>10/3 Âm lịch</t>
        </is>
      </c>
    </row>
    <row r="10" ht="22" customHeight="1">
      <c r="B10" s="50" t="n">
        <v>5</v>
      </c>
      <c r="C10" s="51" t="inlineStr">
        <is>
          <t>Ngày Giải Phóng Miền Nam</t>
        </is>
      </c>
      <c r="D10" s="50" t="inlineStr">
        <is>
          <t>30/04/2026</t>
        </is>
      </c>
      <c r="E10" s="50" t="inlineStr">
        <is>
          <t>30/04/2026</t>
        </is>
      </c>
      <c r="F10" s="50" t="n">
        <v>1</v>
      </c>
      <c r="G10" s="52" t="inlineStr">
        <is>
          <t>300%</t>
        </is>
      </c>
      <c r="H10" s="53" t="inlineStr"/>
    </row>
    <row r="11" ht="22" customHeight="1">
      <c r="B11" s="54" t="n">
        <v>6</v>
      </c>
      <c r="C11" s="55" t="inlineStr">
        <is>
          <t>Ngày Quốc Tế Lao Động</t>
        </is>
      </c>
      <c r="D11" s="54" t="inlineStr">
        <is>
          <t>01/05/2026</t>
        </is>
      </c>
      <c r="E11" s="54" t="inlineStr">
        <is>
          <t>01/05/2026</t>
        </is>
      </c>
      <c r="F11" s="54" t="n">
        <v>1</v>
      </c>
      <c r="G11" s="52" t="inlineStr">
        <is>
          <t>300%</t>
        </is>
      </c>
      <c r="H11" s="56" t="inlineStr"/>
    </row>
    <row r="12" ht="22" customHeight="1">
      <c r="B12" s="50" t="n">
        <v>7</v>
      </c>
      <c r="C12" s="51" t="inlineStr">
        <is>
          <t>Ngày Quốc Khánh</t>
        </is>
      </c>
      <c r="D12" s="50" t="inlineStr">
        <is>
          <t>02/09/2026</t>
        </is>
      </c>
      <c r="E12" s="50" t="inlineStr">
        <is>
          <t>03/09/2026</t>
        </is>
      </c>
      <c r="F12" s="50" t="n">
        <v>2</v>
      </c>
      <c r="G12" s="52" t="inlineStr">
        <is>
          <t>300%</t>
        </is>
      </c>
      <c r="H12" s="53" t="inlineStr">
        <is>
          <t>Bù ngày 3/9 do trùng T4</t>
        </is>
      </c>
    </row>
    <row r="13" ht="22" customHeight="1">
      <c r="B13" s="54" t="n">
        <v>8</v>
      </c>
      <c r="C13" s="55" t="inlineStr">
        <is>
          <t>Ngày nghỉ bù (nếu lễ trùng cuối tuần)</t>
        </is>
      </c>
      <c r="D13" s="54" t="inlineStr">
        <is>
          <t>Tùy năm</t>
        </is>
      </c>
      <c r="E13" s="54" t="inlineStr">
        <is>
          <t>Tùy năm</t>
        </is>
      </c>
      <c r="F13" s="54" t="n">
        <v>0</v>
      </c>
      <c r="G13" s="52" t="inlineStr">
        <is>
          <t>300%</t>
        </is>
      </c>
      <c r="H13" s="56" t="inlineStr">
        <is>
          <t>Theo thông báo Thủ Tướng</t>
        </is>
      </c>
    </row>
    <row r="14" ht="22" customHeight="1">
      <c r="B14" s="50" t="n">
        <v>9</v>
      </c>
      <c r="C14" s="51" t="inlineStr">
        <is>
          <t>Thứ 7 thông thường</t>
        </is>
      </c>
      <c r="D14" s="50" t="inlineStr">
        <is>
          <t>—</t>
        </is>
      </c>
      <c r="E14" s="50" t="inlineStr">
        <is>
          <t>—</t>
        </is>
      </c>
      <c r="F14" s="50" t="n">
        <v>0</v>
      </c>
      <c r="G14" s="57" t="inlineStr">
        <is>
          <t>200%</t>
        </is>
      </c>
      <c r="H14" s="53" t="inlineStr">
        <is>
          <t>Ngày nghỉ hàng tuần</t>
        </is>
      </c>
    </row>
    <row r="15" ht="22" customHeight="1">
      <c r="B15" s="54" t="n">
        <v>10</v>
      </c>
      <c r="C15" s="55" t="inlineStr">
        <is>
          <t>Chủ Nhật thông thường</t>
        </is>
      </c>
      <c r="D15" s="54" t="inlineStr">
        <is>
          <t>—</t>
        </is>
      </c>
      <c r="E15" s="54" t="inlineStr">
        <is>
          <t>—</t>
        </is>
      </c>
      <c r="F15" s="54" t="n">
        <v>0</v>
      </c>
      <c r="G15" s="57" t="inlineStr">
        <is>
          <t>200%</t>
        </is>
      </c>
      <c r="H15" s="56" t="inlineStr">
        <is>
          <t>Ngày nghỉ hàng tuần</t>
        </is>
      </c>
    </row>
    <row r="16" ht="22" customHeight="1">
      <c r="B16" s="50" t="n">
        <v>11</v>
      </c>
      <c r="C16" s="51" t="inlineStr">
        <is>
          <t>Ngày thường (T2–T6)</t>
        </is>
      </c>
      <c r="D16" s="50" t="inlineStr">
        <is>
          <t>—</t>
        </is>
      </c>
      <c r="E16" s="50" t="inlineStr">
        <is>
          <t>—</t>
        </is>
      </c>
      <c r="F16" s="50" t="n">
        <v>0</v>
      </c>
      <c r="G16" s="58" t="inlineStr">
        <is>
          <t>150%</t>
        </is>
      </c>
      <c r="H16" s="53" t="inlineStr">
        <is>
          <t>Ngày làm việc bình thường</t>
        </is>
      </c>
    </row>
    <row r="19" ht="26" customHeight="1">
      <c r="B19" s="59" t="inlineStr">
        <is>
          <t>📊  Tổng ngày lễ quốc gia 2026: 11 ngày  |  Tất cả làm OT ngày lễ được tính 300% lương giờ + 100% lương ngày lễ (nếu được trả thêm theo NĐ)</t>
        </is>
      </c>
    </row>
  </sheetData>
  <mergeCells count="3">
    <mergeCell ref="B1:H1"/>
    <mergeCell ref="B3:H3"/>
    <mergeCell ref="B19:H19"/>
  </mergeCells>
  <pageMargins left="0.4" right="0.4" top="0.5" bottom="0.5" header="0.5" footer="0.5"/>
  <pageSetup orientation="landscape" fitToWidth="1"/>
</worksheet>
</file>

<file path=xl/worksheets/sheet4.xml><?xml version="1.0" encoding="utf-8"?>
<worksheet xmlns="http://schemas.openxmlformats.org/spreadsheetml/2006/main">
  <sheetPr>
    <tabColor rgb="0000B14F"/>
    <outlinePr summaryBelow="1" summaryRight="1"/>
    <pageSetUpPr fitToPage="1"/>
  </sheetPr>
  <dimension ref="B1:P17"/>
  <sheetViews>
    <sheetView showGridLines="0" workbookViewId="0">
      <pane xSplit="3" ySplit="5" topLeftCell="D6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2" customWidth="1" min="1" max="1"/>
    <col width="7" customWidth="1" min="2" max="2"/>
    <col width="26" customWidth="1" min="3" max="3"/>
    <col width="14" customWidth="1" min="4" max="4"/>
    <col width="11" customWidth="1" min="5" max="5"/>
    <col width="11" customWidth="1" min="6" max="6"/>
    <col width="11" customWidth="1" min="7" max="7"/>
    <col width="14" customWidth="1" min="8" max="8"/>
    <col width="14" customWidth="1" min="9" max="9"/>
    <col width="14" customWidth="1" min="10" max="10"/>
    <col width="14" customWidth="1" min="11" max="11"/>
    <col width="14" customWidth="1" min="12" max="12"/>
    <col width="14" customWidth="1" min="13" max="13"/>
    <col width="16" customWidth="1" min="14" max="14"/>
    <col width="14" customWidth="1" min="15" max="15"/>
    <col width="16" customWidth="1" min="16" max="16"/>
  </cols>
  <sheetData>
    <row r="1" ht="38" customHeight="1">
      <c r="B1" s="19" t="inlineStr">
        <is>
          <t>⏱️  BẢNG TÍNH LƯƠNG OT — OVERTIME CALCULATION ENGINE · TANCA HRM 2026</t>
        </is>
      </c>
    </row>
    <row r="2" ht="6" customHeight="1"/>
    <row r="3" ht="26" customHeight="1">
      <c r="B3" s="60" t="inlineStr">
        <is>
          <t>📅  Tháng / Năm:</t>
        </is>
      </c>
      <c r="D3" s="61">
        <f>TEXT('⚙️ Thông Số'!D3,"00")&amp;"/"&amp;'⚙️ Thông Số'!E3</f>
        <v/>
      </c>
      <c r="E3" s="62" t="inlineStr">
        <is>
          <t>Ngày chuẩn:</t>
        </is>
      </c>
      <c r="H3" s="63">
        <f>'⚙️ Thông Số'!G3</f>
        <v/>
      </c>
      <c r="I3" s="64" t="inlineStr">
        <is>
          <t>Giới hạn OT/tháng (giờ):</t>
        </is>
      </c>
      <c r="L3" s="65" t="n">
        <v>40</v>
      </c>
      <c r="M3" s="64" t="inlineStr">
        <is>
          <t>Giới hạn OT/năm (giờ):</t>
        </is>
      </c>
      <c r="P3" s="65" t="n">
        <v>200</v>
      </c>
    </row>
    <row r="4" ht="6" customHeight="1"/>
    <row r="5" ht="22" customHeight="1">
      <c r="B5" s="66" t="inlineStr">
        <is>
          <t>THÔNG TIN</t>
        </is>
      </c>
      <c r="E5" s="67" t="inlineStr">
        <is>
          <t>GIỜ OT NHẬP VÀO</t>
        </is>
      </c>
      <c r="H5" s="68" t="inlineStr">
        <is>
          <t>ĐƠN GIÁ OT/GIỜ (VND)</t>
        </is>
      </c>
      <c r="K5" s="69" t="inlineStr">
        <is>
          <t>THÀNH TIỀN OT (VND)</t>
        </is>
      </c>
      <c r="N5" s="70" t="inlineStr">
        <is>
          <t>TỔNG OT
(VND)</t>
        </is>
      </c>
      <c r="O5" s="71" t="inlineStr">
        <is>
          <t>TỔNG GIỜ
OT</t>
        </is>
      </c>
      <c r="P5" s="72" t="inlineStr">
        <is>
          <t>TRẠNG THÁI</t>
        </is>
      </c>
    </row>
    <row r="6" ht="56" customHeight="1">
      <c r="B6" s="73" t="inlineStr">
        <is>
          <t>#</t>
        </is>
      </c>
      <c r="C6" s="73" t="inlineStr">
        <is>
          <t>Họ và Tên</t>
        </is>
      </c>
      <c r="D6" s="73" t="inlineStr">
        <is>
          <t>Phòng Ban</t>
        </is>
      </c>
      <c r="E6" s="74" t="inlineStr">
        <is>
          <t>OT Ngày
Thường
(giờ) 150%</t>
        </is>
      </c>
      <c r="F6" s="75" t="inlineStr">
        <is>
          <t>OT Ngày
Nghỉ T7/CN
(giờ) 200%</t>
        </is>
      </c>
      <c r="G6" s="76" t="inlineStr">
        <is>
          <t>OT Ngày
Lễ/Tết
(giờ) 300%</t>
        </is>
      </c>
      <c r="H6" s="77" t="inlineStr">
        <is>
          <t>Đơn Giá
150%/giờ
(VND)</t>
        </is>
      </c>
      <c r="I6" s="77" t="inlineStr">
        <is>
          <t>Đơn Giá
200%/giờ
(VND)</t>
        </is>
      </c>
      <c r="J6" s="77" t="inlineStr">
        <is>
          <t>Đơn Giá
300%/giờ
(VND)</t>
        </is>
      </c>
      <c r="K6" s="78" t="inlineStr">
        <is>
          <t>OT 150%
(VND)</t>
        </is>
      </c>
      <c r="L6" s="78" t="inlineStr">
        <is>
          <t>OT 200%
(VND)</t>
        </is>
      </c>
      <c r="M6" s="78" t="inlineStr">
        <is>
          <t>OT 300%
(VND)</t>
        </is>
      </c>
      <c r="N6" s="79" t="inlineStr">
        <is>
          <t>TỔNG TIỀN OT
(VND)</t>
        </is>
      </c>
      <c r="O6" s="80" t="inlineStr">
        <is>
          <t>TỔNG GIỜ
OT THÁNG</t>
        </is>
      </c>
      <c r="P6" s="76" t="inlineStr">
        <is>
          <t>TRẠNG THÁI
GIỚI HẠN</t>
        </is>
      </c>
    </row>
    <row r="7" ht="24" customHeight="1">
      <c r="B7" s="29" t="n">
        <v>1</v>
      </c>
      <c r="C7" s="51">
        <f>'⚙️ Thông Số'!C6</f>
        <v/>
      </c>
      <c r="D7" s="50">
        <f>'⚙️ Thông Số'!E6</f>
        <v/>
      </c>
      <c r="E7" s="81" t="n">
        <v>8</v>
      </c>
      <c r="F7" s="82" t="n">
        <v>4</v>
      </c>
      <c r="G7" s="83" t="n">
        <v>0</v>
      </c>
      <c r="H7" s="33">
        <f>'⚙️ Thông Số'!G6*'⚙️ Thông Số'!H6</f>
        <v/>
      </c>
      <c r="I7" s="33">
        <f>'⚙️ Thông Số'!G6*'⚙️ Thông Số'!I6</f>
        <v/>
      </c>
      <c r="J7" s="33">
        <f>'⚙️ Thông Số'!G6*'⚙️ Thông Số'!J6</f>
        <v/>
      </c>
      <c r="K7" s="84">
        <f>E7*H7</f>
        <v/>
      </c>
      <c r="L7" s="85">
        <f>F7*I7</f>
        <v/>
      </c>
      <c r="M7" s="86">
        <f>G7*J7</f>
        <v/>
      </c>
      <c r="N7" s="87">
        <f>K7+L7+M7</f>
        <v/>
      </c>
      <c r="O7" s="88">
        <f>E7+F7+G7</f>
        <v/>
      </c>
      <c r="P7" s="50">
        <f>IF(O7=0,"—",IF(O7&gt;$L$3,"⚠️ Vượt giới hạn",IF(O7&gt;$L$3*0.8,"⚡ Gần giới hạn","✅ Bình thường")))</f>
        <v/>
      </c>
    </row>
    <row r="8" ht="24" customHeight="1">
      <c r="B8" s="37" t="n">
        <v>2</v>
      </c>
      <c r="C8" s="55">
        <f>'⚙️ Thông Số'!C7</f>
        <v/>
      </c>
      <c r="D8" s="54">
        <f>'⚙️ Thông Số'!E7</f>
        <v/>
      </c>
      <c r="E8" s="81" t="n">
        <v>6</v>
      </c>
      <c r="F8" s="82" t="n">
        <v>0</v>
      </c>
      <c r="G8" s="83" t="n">
        <v>0</v>
      </c>
      <c r="H8" s="41">
        <f>'⚙️ Thông Số'!G7*'⚙️ Thông Số'!H7</f>
        <v/>
      </c>
      <c r="I8" s="41">
        <f>'⚙️ Thông Số'!G7*'⚙️ Thông Số'!I7</f>
        <v/>
      </c>
      <c r="J8" s="41">
        <f>'⚙️ Thông Số'!G7*'⚙️ Thông Số'!J7</f>
        <v/>
      </c>
      <c r="K8" s="84">
        <f>E8*H8</f>
        <v/>
      </c>
      <c r="L8" s="85">
        <f>F8*I8</f>
        <v/>
      </c>
      <c r="M8" s="86">
        <f>G8*J8</f>
        <v/>
      </c>
      <c r="N8" s="87">
        <f>K8+L8+M8</f>
        <v/>
      </c>
      <c r="O8" s="88">
        <f>E8+F8+G8</f>
        <v/>
      </c>
      <c r="P8" s="54">
        <f>IF(O8=0,"—",IF(O8&gt;$L$3,"⚠️ Vượt giới hạn",IF(O8&gt;$L$3*0.8,"⚡ Gần giới hạn","✅ Bình thường")))</f>
        <v/>
      </c>
    </row>
    <row r="9" ht="24" customHeight="1">
      <c r="B9" s="29" t="n">
        <v>3</v>
      </c>
      <c r="C9" s="51">
        <f>'⚙️ Thông Số'!C8</f>
        <v/>
      </c>
      <c r="D9" s="50">
        <f>'⚙️ Thông Số'!E8</f>
        <v/>
      </c>
      <c r="E9" s="81" t="n">
        <v>12</v>
      </c>
      <c r="F9" s="82" t="n">
        <v>8</v>
      </c>
      <c r="G9" s="83" t="n">
        <v>3</v>
      </c>
      <c r="H9" s="33">
        <f>'⚙️ Thông Số'!G8*'⚙️ Thông Số'!H8</f>
        <v/>
      </c>
      <c r="I9" s="33">
        <f>'⚙️ Thông Số'!G8*'⚙️ Thông Số'!I8</f>
        <v/>
      </c>
      <c r="J9" s="33">
        <f>'⚙️ Thông Số'!G8*'⚙️ Thông Số'!J8</f>
        <v/>
      </c>
      <c r="K9" s="84">
        <f>E9*H9</f>
        <v/>
      </c>
      <c r="L9" s="85">
        <f>F9*I9</f>
        <v/>
      </c>
      <c r="M9" s="86">
        <f>G9*J9</f>
        <v/>
      </c>
      <c r="N9" s="87">
        <f>K9+L9+M9</f>
        <v/>
      </c>
      <c r="O9" s="88">
        <f>E9+F9+G9</f>
        <v/>
      </c>
      <c r="P9" s="50">
        <f>IF(O9=0,"—",IF(O9&gt;$L$3,"⚠️ Vượt giới hạn",IF(O9&gt;$L$3*0.8,"⚡ Gần giới hạn","✅ Bình thường")))</f>
        <v/>
      </c>
    </row>
    <row r="10" ht="24" customHeight="1">
      <c r="B10" s="37" t="n">
        <v>4</v>
      </c>
      <c r="C10" s="55">
        <f>'⚙️ Thông Số'!C9</f>
        <v/>
      </c>
      <c r="D10" s="54">
        <f>'⚙️ Thông Số'!E9</f>
        <v/>
      </c>
      <c r="E10" s="81" t="n">
        <v>4</v>
      </c>
      <c r="F10" s="82" t="n">
        <v>0</v>
      </c>
      <c r="G10" s="83" t="n">
        <v>0</v>
      </c>
      <c r="H10" s="41">
        <f>'⚙️ Thông Số'!G9*'⚙️ Thông Số'!H9</f>
        <v/>
      </c>
      <c r="I10" s="41">
        <f>'⚙️ Thông Số'!G9*'⚙️ Thông Số'!I9</f>
        <v/>
      </c>
      <c r="J10" s="41">
        <f>'⚙️ Thông Số'!G9*'⚙️ Thông Số'!J9</f>
        <v/>
      </c>
      <c r="K10" s="84">
        <f>E10*H10</f>
        <v/>
      </c>
      <c r="L10" s="85">
        <f>F10*I10</f>
        <v/>
      </c>
      <c r="M10" s="86">
        <f>G10*J10</f>
        <v/>
      </c>
      <c r="N10" s="87">
        <f>K10+L10+M10</f>
        <v/>
      </c>
      <c r="O10" s="88">
        <f>E10+F10+G10</f>
        <v/>
      </c>
      <c r="P10" s="54">
        <f>IF(O10=0,"—",IF(O10&gt;$L$3,"⚠️ Vượt giới hạn",IF(O10&gt;$L$3*0.8,"⚡ Gần giới hạn","✅ Bình thường")))</f>
        <v/>
      </c>
    </row>
    <row r="11" ht="24" customHeight="1">
      <c r="B11" s="29" t="n">
        <v>5</v>
      </c>
      <c r="C11" s="51">
        <f>'⚙️ Thông Số'!C10</f>
        <v/>
      </c>
      <c r="D11" s="50">
        <f>'⚙️ Thông Số'!E10</f>
        <v/>
      </c>
      <c r="E11" s="81" t="n">
        <v>10</v>
      </c>
      <c r="F11" s="82" t="n">
        <v>6</v>
      </c>
      <c r="G11" s="83" t="n">
        <v>0</v>
      </c>
      <c r="H11" s="33">
        <f>'⚙️ Thông Số'!G10*'⚙️ Thông Số'!H10</f>
        <v/>
      </c>
      <c r="I11" s="33">
        <f>'⚙️ Thông Số'!G10*'⚙️ Thông Số'!I10</f>
        <v/>
      </c>
      <c r="J11" s="33">
        <f>'⚙️ Thông Số'!G10*'⚙️ Thông Số'!J10</f>
        <v/>
      </c>
      <c r="K11" s="84">
        <f>E11*H11</f>
        <v/>
      </c>
      <c r="L11" s="85">
        <f>F11*I11</f>
        <v/>
      </c>
      <c r="M11" s="86">
        <f>G11*J11</f>
        <v/>
      </c>
      <c r="N11" s="87">
        <f>K11+L11+M11</f>
        <v/>
      </c>
      <c r="O11" s="88">
        <f>E11+F11+G11</f>
        <v/>
      </c>
      <c r="P11" s="50">
        <f>IF(O11=0,"—",IF(O11&gt;$L$3,"⚠️ Vượt giới hạn",IF(O11&gt;$L$3*0.8,"⚡ Gần giới hạn","✅ Bình thường")))</f>
        <v/>
      </c>
    </row>
    <row r="12" ht="24" customHeight="1">
      <c r="B12" s="37" t="n">
        <v>6</v>
      </c>
      <c r="C12" s="55">
        <f>'⚙️ Thông Số'!C11</f>
        <v/>
      </c>
      <c r="D12" s="54">
        <f>'⚙️ Thông Số'!E11</f>
        <v/>
      </c>
      <c r="E12" s="81" t="n">
        <v>0</v>
      </c>
      <c r="F12" s="82" t="n">
        <v>0</v>
      </c>
      <c r="G12" s="83" t="n">
        <v>0</v>
      </c>
      <c r="H12" s="41">
        <f>'⚙️ Thông Số'!G11*'⚙️ Thông Số'!H11</f>
        <v/>
      </c>
      <c r="I12" s="41">
        <f>'⚙️ Thông Số'!G11*'⚙️ Thông Số'!I11</f>
        <v/>
      </c>
      <c r="J12" s="41">
        <f>'⚙️ Thông Số'!G11*'⚙️ Thông Số'!J11</f>
        <v/>
      </c>
      <c r="K12" s="84">
        <f>E12*H12</f>
        <v/>
      </c>
      <c r="L12" s="85">
        <f>F12*I12</f>
        <v/>
      </c>
      <c r="M12" s="86">
        <f>G12*J12</f>
        <v/>
      </c>
      <c r="N12" s="87">
        <f>K12+L12+M12</f>
        <v/>
      </c>
      <c r="O12" s="88">
        <f>E12+F12+G12</f>
        <v/>
      </c>
      <c r="P12" s="54">
        <f>IF(O12=0,"—",IF(O12&gt;$L$3,"⚠️ Vượt giới hạn",IF(O12&gt;$L$3*0.8,"⚡ Gần giới hạn","✅ Bình thường")))</f>
        <v/>
      </c>
    </row>
    <row r="13" ht="24" customHeight="1">
      <c r="B13" s="29" t="n">
        <v>7</v>
      </c>
      <c r="C13" s="51">
        <f>'⚙️ Thông Số'!C12</f>
        <v/>
      </c>
      <c r="D13" s="50">
        <f>'⚙️ Thông Số'!E12</f>
        <v/>
      </c>
      <c r="E13" s="81" t="n">
        <v>16</v>
      </c>
      <c r="F13" s="82" t="n">
        <v>8</v>
      </c>
      <c r="G13" s="83" t="n">
        <v>8</v>
      </c>
      <c r="H13" s="33">
        <f>'⚙️ Thông Số'!G12*'⚙️ Thông Số'!H12</f>
        <v/>
      </c>
      <c r="I13" s="33">
        <f>'⚙️ Thông Số'!G12*'⚙️ Thông Số'!I12</f>
        <v/>
      </c>
      <c r="J13" s="33">
        <f>'⚙️ Thông Số'!G12*'⚙️ Thông Số'!J12</f>
        <v/>
      </c>
      <c r="K13" s="84">
        <f>E13*H13</f>
        <v/>
      </c>
      <c r="L13" s="85">
        <f>F13*I13</f>
        <v/>
      </c>
      <c r="M13" s="86">
        <f>G13*J13</f>
        <v/>
      </c>
      <c r="N13" s="87">
        <f>K13+L13+M13</f>
        <v/>
      </c>
      <c r="O13" s="88">
        <f>E13+F13+G13</f>
        <v/>
      </c>
      <c r="P13" s="50">
        <f>IF(O13=0,"—",IF(O13&gt;$L$3,"⚠️ Vượt giới hạn",IF(O13&gt;$L$3*0.8,"⚡ Gần giới hạn","✅ Bình thường")))</f>
        <v/>
      </c>
    </row>
    <row r="14" ht="24" customHeight="1">
      <c r="B14" s="37" t="n">
        <v>8</v>
      </c>
      <c r="C14" s="55">
        <f>'⚙️ Thông Số'!C13</f>
        <v/>
      </c>
      <c r="D14" s="54">
        <f>'⚙️ Thông Số'!E13</f>
        <v/>
      </c>
      <c r="E14" s="81" t="n">
        <v>5</v>
      </c>
      <c r="F14" s="82" t="n">
        <v>2</v>
      </c>
      <c r="G14" s="83" t="n">
        <v>0</v>
      </c>
      <c r="H14" s="41">
        <f>'⚙️ Thông Số'!G13*'⚙️ Thông Số'!H13</f>
        <v/>
      </c>
      <c r="I14" s="41">
        <f>'⚙️ Thông Số'!G13*'⚙️ Thông Số'!I13</f>
        <v/>
      </c>
      <c r="J14" s="41">
        <f>'⚙️ Thông Số'!G13*'⚙️ Thông Số'!J13</f>
        <v/>
      </c>
      <c r="K14" s="84">
        <f>E14*H14</f>
        <v/>
      </c>
      <c r="L14" s="85">
        <f>F14*I14</f>
        <v/>
      </c>
      <c r="M14" s="86">
        <f>G14*J14</f>
        <v/>
      </c>
      <c r="N14" s="87">
        <f>K14+L14+M14</f>
        <v/>
      </c>
      <c r="O14" s="88">
        <f>E14+F14+G14</f>
        <v/>
      </c>
      <c r="P14" s="54">
        <f>IF(O14=0,"—",IF(O14&gt;$L$3,"⚠️ Vượt giới hạn",IF(O14&gt;$L$3*0.8,"⚡ Gần giới hạn","✅ Bình thường")))</f>
        <v/>
      </c>
    </row>
    <row r="15" ht="24" customHeight="1">
      <c r="B15" s="29" t="n">
        <v>9</v>
      </c>
      <c r="C15" s="51">
        <f>'⚙️ Thông Số'!C14</f>
        <v/>
      </c>
      <c r="D15" s="50">
        <f>'⚙️ Thông Số'!E14</f>
        <v/>
      </c>
      <c r="E15" s="81" t="n">
        <v>3</v>
      </c>
      <c r="F15" s="82" t="n">
        <v>0</v>
      </c>
      <c r="G15" s="83" t="n">
        <v>0</v>
      </c>
      <c r="H15" s="33">
        <f>'⚙️ Thông Số'!G14*'⚙️ Thông Số'!H14</f>
        <v/>
      </c>
      <c r="I15" s="33">
        <f>'⚙️ Thông Số'!G14*'⚙️ Thông Số'!I14</f>
        <v/>
      </c>
      <c r="J15" s="33">
        <f>'⚙️ Thông Số'!G14*'⚙️ Thông Số'!J14</f>
        <v/>
      </c>
      <c r="K15" s="84">
        <f>E15*H15</f>
        <v/>
      </c>
      <c r="L15" s="85">
        <f>F15*I15</f>
        <v/>
      </c>
      <c r="M15" s="86">
        <f>G15*J15</f>
        <v/>
      </c>
      <c r="N15" s="87">
        <f>K15+L15+M15</f>
        <v/>
      </c>
      <c r="O15" s="88">
        <f>E15+F15+G15</f>
        <v/>
      </c>
      <c r="P15" s="50">
        <f>IF(O15=0,"—",IF(O15&gt;$L$3,"⚠️ Vượt giới hạn",IF(O15&gt;$L$3*0.8,"⚡ Gần giới hạn","✅ Bình thường")))</f>
        <v/>
      </c>
    </row>
    <row r="16" ht="24" customHeight="1">
      <c r="B16" s="37" t="n">
        <v>10</v>
      </c>
      <c r="C16" s="55">
        <f>'⚙️ Thông Số'!C15</f>
        <v/>
      </c>
      <c r="D16" s="54">
        <f>'⚙️ Thông Số'!E15</f>
        <v/>
      </c>
      <c r="E16" s="81" t="n">
        <v>0</v>
      </c>
      <c r="F16" s="82" t="n">
        <v>0</v>
      </c>
      <c r="G16" s="83" t="n">
        <v>0</v>
      </c>
      <c r="H16" s="41">
        <f>'⚙️ Thông Số'!G15*'⚙️ Thông Số'!H15</f>
        <v/>
      </c>
      <c r="I16" s="41">
        <f>'⚙️ Thông Số'!G15*'⚙️ Thông Số'!I15</f>
        <v/>
      </c>
      <c r="J16" s="41">
        <f>'⚙️ Thông Số'!G15*'⚙️ Thông Số'!J15</f>
        <v/>
      </c>
      <c r="K16" s="84">
        <f>E16*H16</f>
        <v/>
      </c>
      <c r="L16" s="85">
        <f>F16*I16</f>
        <v/>
      </c>
      <c r="M16" s="86">
        <f>G16*J16</f>
        <v/>
      </c>
      <c r="N16" s="87">
        <f>K16+L16+M16</f>
        <v/>
      </c>
      <c r="O16" s="88">
        <f>E16+F16+G16</f>
        <v/>
      </c>
      <c r="P16" s="54">
        <f>IF(O16=0,"—",IF(O16&gt;$L$3,"⚠️ Vượt giới hạn",IF(O16&gt;$L$3*0.8,"⚡ Gần giới hạn","✅ Bình thường")))</f>
        <v/>
      </c>
    </row>
    <row r="17" ht="28" customHeight="1">
      <c r="B17" s="89" t="inlineStr">
        <is>
          <t>📊  TỔNG CỘNG THÁNG</t>
        </is>
      </c>
      <c r="E17" s="90">
        <f>SUM(E7:E16)</f>
        <v/>
      </c>
      <c r="F17" s="90">
        <f>SUM(F7:F16)</f>
        <v/>
      </c>
      <c r="G17" s="90">
        <f>SUM(G7:G16)</f>
        <v/>
      </c>
      <c r="H17" s="91" t="n"/>
      <c r="I17" s="91" t="n"/>
      <c r="J17" s="91" t="n"/>
      <c r="K17" s="92">
        <f>SUM(K7:K16)</f>
        <v/>
      </c>
      <c r="L17" s="92">
        <f>SUM(L7:L16)</f>
        <v/>
      </c>
      <c r="M17" s="92">
        <f>SUM(M7:M16)</f>
        <v/>
      </c>
      <c r="N17" s="92">
        <f>SUM(N7:N16)</f>
        <v/>
      </c>
      <c r="O17" s="93">
        <f>SUM(O7:O16)</f>
        <v/>
      </c>
      <c r="P17" s="91" t="n"/>
    </row>
  </sheetData>
  <mergeCells count="13">
    <mergeCell ref="B5:D5"/>
    <mergeCell ref="B3:C3"/>
    <mergeCell ref="E5:G5"/>
    <mergeCell ref="H5:J5"/>
    <mergeCell ref="K5:M5"/>
    <mergeCell ref="M3:O3"/>
    <mergeCell ref="B17:D17"/>
    <mergeCell ref="B1:P1"/>
    <mergeCell ref="E3:G3"/>
    <mergeCell ref="O5"/>
    <mergeCell ref="I3:K3"/>
    <mergeCell ref="P5"/>
    <mergeCell ref="N5"/>
  </mergeCells>
  <pageMargins left="0.4" right="0.4" top="0.5" bottom="0.5" header="0.5" footer="0.5"/>
  <pageSetup orientation="landscape" fitToWidth="1"/>
</worksheet>
</file>

<file path=xl/worksheets/sheet5.xml><?xml version="1.0" encoding="utf-8"?>
<worksheet xmlns="http://schemas.openxmlformats.org/spreadsheetml/2006/main">
  <sheetPr>
    <tabColor rgb="007C3AED"/>
    <outlinePr summaryBelow="1" summaryRight="1"/>
    <pageSetUpPr fitToPage="1"/>
  </sheetPr>
  <dimension ref="B1:I21"/>
  <sheetViews>
    <sheetView showGridLines="0" workbookViewId="0">
      <selection activeCell="A1" sqref="A1"/>
    </sheetView>
  </sheetViews>
  <sheetFormatPr baseColWidth="8" defaultRowHeight="15"/>
  <cols>
    <col width="2" customWidth="1" min="1" max="1"/>
    <col width="26" customWidth="1" min="2" max="2"/>
    <col width="16" customWidth="1" min="3" max="3"/>
    <col width="16" customWidth="1" min="4" max="4"/>
    <col width="16" customWidth="1" min="5" max="5"/>
    <col width="16" customWidth="1" min="6" max="6"/>
    <col width="16" customWidth="1" min="7" max="7"/>
    <col width="16" customWidth="1" min="8" max="8"/>
  </cols>
  <sheetData>
    <row r="1" ht="40" customHeight="1">
      <c r="B1" s="94" t="inlineStr">
        <is>
          <t>📊  OVERTIME DASHBOARD — TỔNG HỢP CHI PHÍ OT · TANCA HRM</t>
        </is>
      </c>
    </row>
    <row r="2" ht="8" customHeight="1"/>
    <row r="3" ht="22" customHeight="1">
      <c r="B3" s="59" t="inlineStr">
        <is>
          <t>💰 Tổng Chi Phí OT Tháng</t>
        </is>
      </c>
      <c r="D3" s="95" t="inlineStr">
        <is>
          <t>⏱️ Tổng Giờ OT Tháng</t>
        </is>
      </c>
      <c r="F3" s="96" t="inlineStr">
        <is>
          <t>⚡ OT 150% (Ngày Thường)</t>
        </is>
      </c>
      <c r="H3" s="97" t="inlineStr">
        <is>
          <t>🔴 OT 300% (Ngày Lễ)</t>
        </is>
      </c>
    </row>
    <row r="4" ht="36" customHeight="1">
      <c r="B4" s="98">
        <f>SUM('⏱️ Bảng Tính OT'!N7:N16)</f>
        <v/>
      </c>
      <c r="D4" s="99">
        <f>SUM('⏱️ Bảng Tính OT'!O7:O16)</f>
        <v/>
      </c>
      <c r="F4" s="100">
        <f>SUM('⏱️ Bảng Tính OT'!K7:K16)</f>
        <v/>
      </c>
      <c r="H4" s="101">
        <f>SUM('⏱️ Bảng Tính OT'!M7:M16)</f>
        <v/>
      </c>
    </row>
    <row r="5" ht="14" customHeight="1">
      <c r="B5" s="102" t="n"/>
      <c r="D5" s="103" t="n"/>
      <c r="F5" s="104" t="n"/>
      <c r="H5" s="105" t="n"/>
    </row>
    <row r="6" ht="14" customHeight="1"/>
    <row r="7" ht="26" customHeight="1">
      <c r="B7" s="106" t="inlineStr">
        <is>
          <t>📋  PHÂN TÍCH OT THEO LOẠI VÀ PHÒNG BAN</t>
        </is>
      </c>
    </row>
    <row r="8" ht="44" customHeight="1">
      <c r="B8" s="24" t="inlineStr">
        <is>
          <t>Nhân Viên / Phòng Ban</t>
        </is>
      </c>
      <c r="C8" s="26" t="inlineStr">
        <is>
          <t>Giờ OT 150%
(Ngày Thường)</t>
        </is>
      </c>
      <c r="D8" s="107" t="inlineStr">
        <is>
          <t>Giờ OT 200%
(T7/CN)</t>
        </is>
      </c>
      <c r="E8" s="28" t="inlineStr">
        <is>
          <t>Giờ OT 300%
(Ngày Lễ)</t>
        </is>
      </c>
      <c r="F8" s="108" t="inlineStr">
        <is>
          <t>Tổng Giờ OT</t>
        </is>
      </c>
      <c r="G8" s="109" t="inlineStr">
        <is>
          <t>Tổng Tiền OT
(VND)</t>
        </is>
      </c>
      <c r="H8" s="27" t="inlineStr">
        <is>
          <t>% Giới Hạn
Tháng (40h)</t>
        </is>
      </c>
    </row>
    <row r="9" ht="22" customHeight="1">
      <c r="B9" s="51">
        <f>'⏱️ Bảng Tính OT'!C7&amp;" / "&amp;'⏱️ Bảng Tính OT'!D7</f>
        <v/>
      </c>
      <c r="C9" s="110">
        <f>'⏱️ Bảng Tính OT'!E7</f>
        <v/>
      </c>
      <c r="D9" s="111">
        <f>'⏱️ Bảng Tính OT'!F7</f>
        <v/>
      </c>
      <c r="E9" s="112">
        <f>'⏱️ Bảng Tính OT'!G7</f>
        <v/>
      </c>
      <c r="F9" s="88">
        <f>'⏱️ Bảng Tính OT'!O7</f>
        <v/>
      </c>
      <c r="G9" s="87">
        <f>'⏱️ Bảng Tính OT'!N7</f>
        <v/>
      </c>
      <c r="H9" s="113">
        <f>'⏱️ Bảng Tính OT'!O7/40</f>
        <v/>
      </c>
    </row>
    <row r="10" ht="22" customHeight="1">
      <c r="B10" s="55">
        <f>'⏱️ Bảng Tính OT'!C8&amp;" / "&amp;'⏱️ Bảng Tính OT'!D8</f>
        <v/>
      </c>
      <c r="C10" s="110">
        <f>'⏱️ Bảng Tính OT'!E8</f>
        <v/>
      </c>
      <c r="D10" s="111">
        <f>'⏱️ Bảng Tính OT'!F8</f>
        <v/>
      </c>
      <c r="E10" s="112">
        <f>'⏱️ Bảng Tính OT'!G8</f>
        <v/>
      </c>
      <c r="F10" s="88">
        <f>'⏱️ Bảng Tính OT'!O8</f>
        <v/>
      </c>
      <c r="G10" s="87">
        <f>'⏱️ Bảng Tính OT'!N8</f>
        <v/>
      </c>
      <c r="H10" s="114">
        <f>'⏱️ Bảng Tính OT'!O8/40</f>
        <v/>
      </c>
    </row>
    <row r="11" ht="22" customHeight="1">
      <c r="B11" s="51">
        <f>'⏱️ Bảng Tính OT'!C9&amp;" / "&amp;'⏱️ Bảng Tính OT'!D9</f>
        <v/>
      </c>
      <c r="C11" s="110">
        <f>'⏱️ Bảng Tính OT'!E9</f>
        <v/>
      </c>
      <c r="D11" s="111">
        <f>'⏱️ Bảng Tính OT'!F9</f>
        <v/>
      </c>
      <c r="E11" s="112">
        <f>'⏱️ Bảng Tính OT'!G9</f>
        <v/>
      </c>
      <c r="F11" s="88">
        <f>'⏱️ Bảng Tính OT'!O9</f>
        <v/>
      </c>
      <c r="G11" s="87">
        <f>'⏱️ Bảng Tính OT'!N9</f>
        <v/>
      </c>
      <c r="H11" s="113">
        <f>'⏱️ Bảng Tính OT'!O9/40</f>
        <v/>
      </c>
    </row>
    <row r="12" ht="22" customHeight="1">
      <c r="B12" s="55">
        <f>'⏱️ Bảng Tính OT'!C10&amp;" / "&amp;'⏱️ Bảng Tính OT'!D10</f>
        <v/>
      </c>
      <c r="C12" s="110">
        <f>'⏱️ Bảng Tính OT'!E10</f>
        <v/>
      </c>
      <c r="D12" s="111">
        <f>'⏱️ Bảng Tính OT'!F10</f>
        <v/>
      </c>
      <c r="E12" s="112">
        <f>'⏱️ Bảng Tính OT'!G10</f>
        <v/>
      </c>
      <c r="F12" s="88">
        <f>'⏱️ Bảng Tính OT'!O10</f>
        <v/>
      </c>
      <c r="G12" s="87">
        <f>'⏱️ Bảng Tính OT'!N10</f>
        <v/>
      </c>
      <c r="H12" s="114">
        <f>'⏱️ Bảng Tính OT'!O10/40</f>
        <v/>
      </c>
    </row>
    <row r="13" ht="22" customHeight="1">
      <c r="B13" s="51">
        <f>'⏱️ Bảng Tính OT'!C11&amp;" / "&amp;'⏱️ Bảng Tính OT'!D11</f>
        <v/>
      </c>
      <c r="C13" s="110">
        <f>'⏱️ Bảng Tính OT'!E11</f>
        <v/>
      </c>
      <c r="D13" s="111">
        <f>'⏱️ Bảng Tính OT'!F11</f>
        <v/>
      </c>
      <c r="E13" s="112">
        <f>'⏱️ Bảng Tính OT'!G11</f>
        <v/>
      </c>
      <c r="F13" s="88">
        <f>'⏱️ Bảng Tính OT'!O11</f>
        <v/>
      </c>
      <c r="G13" s="87">
        <f>'⏱️ Bảng Tính OT'!N11</f>
        <v/>
      </c>
      <c r="H13" s="113">
        <f>'⏱️ Bảng Tính OT'!O11/40</f>
        <v/>
      </c>
    </row>
    <row r="14" ht="22" customHeight="1">
      <c r="B14" s="55">
        <f>'⏱️ Bảng Tính OT'!C12&amp;" / "&amp;'⏱️ Bảng Tính OT'!D12</f>
        <v/>
      </c>
      <c r="C14" s="110">
        <f>'⏱️ Bảng Tính OT'!E12</f>
        <v/>
      </c>
      <c r="D14" s="111">
        <f>'⏱️ Bảng Tính OT'!F12</f>
        <v/>
      </c>
      <c r="E14" s="112">
        <f>'⏱️ Bảng Tính OT'!G12</f>
        <v/>
      </c>
      <c r="F14" s="88">
        <f>'⏱️ Bảng Tính OT'!O12</f>
        <v/>
      </c>
      <c r="G14" s="87">
        <f>'⏱️ Bảng Tính OT'!N12</f>
        <v/>
      </c>
      <c r="H14" s="114">
        <f>'⏱️ Bảng Tính OT'!O12/40</f>
        <v/>
      </c>
    </row>
    <row r="15" ht="22" customHeight="1">
      <c r="B15" s="51">
        <f>'⏱️ Bảng Tính OT'!C13&amp;" / "&amp;'⏱️ Bảng Tính OT'!D13</f>
        <v/>
      </c>
      <c r="C15" s="110">
        <f>'⏱️ Bảng Tính OT'!E13</f>
        <v/>
      </c>
      <c r="D15" s="111">
        <f>'⏱️ Bảng Tính OT'!F13</f>
        <v/>
      </c>
      <c r="E15" s="112">
        <f>'⏱️ Bảng Tính OT'!G13</f>
        <v/>
      </c>
      <c r="F15" s="88">
        <f>'⏱️ Bảng Tính OT'!O13</f>
        <v/>
      </c>
      <c r="G15" s="87">
        <f>'⏱️ Bảng Tính OT'!N13</f>
        <v/>
      </c>
      <c r="H15" s="113">
        <f>'⏱️ Bảng Tính OT'!O13/40</f>
        <v/>
      </c>
    </row>
    <row r="16" ht="22" customHeight="1">
      <c r="B16" s="55">
        <f>'⏱️ Bảng Tính OT'!C14&amp;" / "&amp;'⏱️ Bảng Tính OT'!D14</f>
        <v/>
      </c>
      <c r="C16" s="110">
        <f>'⏱️ Bảng Tính OT'!E14</f>
        <v/>
      </c>
      <c r="D16" s="111">
        <f>'⏱️ Bảng Tính OT'!F14</f>
        <v/>
      </c>
      <c r="E16" s="112">
        <f>'⏱️ Bảng Tính OT'!G14</f>
        <v/>
      </c>
      <c r="F16" s="88">
        <f>'⏱️ Bảng Tính OT'!O14</f>
        <v/>
      </c>
      <c r="G16" s="87">
        <f>'⏱️ Bảng Tính OT'!N14</f>
        <v/>
      </c>
      <c r="H16" s="114">
        <f>'⏱️ Bảng Tính OT'!O14/40</f>
        <v/>
      </c>
    </row>
    <row r="17" ht="22" customHeight="1">
      <c r="B17" s="51">
        <f>'⏱️ Bảng Tính OT'!C15&amp;" / "&amp;'⏱️ Bảng Tính OT'!D15</f>
        <v/>
      </c>
      <c r="C17" s="110">
        <f>'⏱️ Bảng Tính OT'!E15</f>
        <v/>
      </c>
      <c r="D17" s="111">
        <f>'⏱️ Bảng Tính OT'!F15</f>
        <v/>
      </c>
      <c r="E17" s="112">
        <f>'⏱️ Bảng Tính OT'!G15</f>
        <v/>
      </c>
      <c r="F17" s="88">
        <f>'⏱️ Bảng Tính OT'!O15</f>
        <v/>
      </c>
      <c r="G17" s="87">
        <f>'⏱️ Bảng Tính OT'!N15</f>
        <v/>
      </c>
      <c r="H17" s="113">
        <f>'⏱️ Bảng Tính OT'!O15/40</f>
        <v/>
      </c>
    </row>
    <row r="18" ht="22" customHeight="1">
      <c r="B18" s="55">
        <f>'⏱️ Bảng Tính OT'!C16&amp;" / "&amp;'⏱️ Bảng Tính OT'!D16</f>
        <v/>
      </c>
      <c r="C18" s="110">
        <f>'⏱️ Bảng Tính OT'!E16</f>
        <v/>
      </c>
      <c r="D18" s="111">
        <f>'⏱️ Bảng Tính OT'!F16</f>
        <v/>
      </c>
      <c r="E18" s="112">
        <f>'⏱️ Bảng Tính OT'!G16</f>
        <v/>
      </c>
      <c r="F18" s="88">
        <f>'⏱️ Bảng Tính OT'!O16</f>
        <v/>
      </c>
      <c r="G18" s="87">
        <f>'⏱️ Bảng Tính OT'!N16</f>
        <v/>
      </c>
      <c r="H18" s="114">
        <f>'⏱️ Bảng Tính OT'!O16/40</f>
        <v/>
      </c>
    </row>
    <row r="19" ht="26" customHeight="1">
      <c r="B19" s="115" t="inlineStr">
        <is>
          <t>TỔNG CỘNG</t>
        </is>
      </c>
      <c r="C19" s="116">
        <f>SUM(C9:C18)</f>
        <v/>
      </c>
      <c r="D19" s="116">
        <f>SUM(D9:D18)</f>
        <v/>
      </c>
      <c r="E19" s="116">
        <f>SUM(E9:E18)</f>
        <v/>
      </c>
      <c r="F19" s="116">
        <f>SUM(F9:F18)</f>
        <v/>
      </c>
      <c r="G19" s="117">
        <f>SUM(G9:G18)</f>
        <v/>
      </c>
      <c r="H19" s="118">
        <f>F19/40</f>
        <v/>
      </c>
    </row>
    <row r="21" ht="20" customHeight="1">
      <c r="B21" s="119" t="inlineStr">
        <is>
          <t>⚠️  Cảnh báo: Tổng giờ OT &gt; 40h/tháng vi phạm Điều 107 BLLĐ 2019 · 🚀 Kết nối Tanca Payroll để tự động hóa tính OT — tanca.io/payroll</t>
        </is>
      </c>
    </row>
  </sheetData>
  <mergeCells count="15">
    <mergeCell ref="F3:G3"/>
    <mergeCell ref="F4:G4"/>
    <mergeCell ref="B1:H1"/>
    <mergeCell ref="B3:C3"/>
    <mergeCell ref="B5:C5"/>
    <mergeCell ref="B21:H21"/>
    <mergeCell ref="F5:G5"/>
    <mergeCell ref="D5:E5"/>
    <mergeCell ref="H5:I5"/>
    <mergeCell ref="D4:E4"/>
    <mergeCell ref="H4:I4"/>
    <mergeCell ref="B7:H7"/>
    <mergeCell ref="D3:E3"/>
    <mergeCell ref="B4:C4"/>
    <mergeCell ref="H3:I3"/>
  </mergeCells>
  <pageMargins left="0.4" right="0.4" top="0.5" bottom="0.5" header="0.5" footer="0.5"/>
  <pageSetup orientation="landscape" fitToWidth="1"/>
</worksheet>
</file>

<file path=xl/worksheets/sheet6.xml><?xml version="1.0" encoding="utf-8"?>
<worksheet xmlns="http://schemas.openxmlformats.org/spreadsheetml/2006/main">
  <sheetPr>
    <tabColor rgb="00FFB020"/>
    <outlinePr summaryBelow="1" summaryRight="1"/>
    <pageSetUpPr fitToPage="1"/>
  </sheetPr>
  <dimension ref="B1:G31"/>
  <sheetViews>
    <sheetView showGridLines="0" workbookViewId="0">
      <selection activeCell="A1" sqref="A1"/>
    </sheetView>
  </sheetViews>
  <sheetFormatPr baseColWidth="8" defaultRowHeight="15"/>
  <cols>
    <col width="2" customWidth="1" min="1" max="1"/>
    <col width="22" customWidth="1" min="2" max="2"/>
    <col width="20" customWidth="1" min="3" max="3"/>
    <col width="20" customWidth="1" min="4" max="4"/>
    <col width="20" customWidth="1" min="5" max="5"/>
    <col width="20" customWidth="1" min="6" max="6"/>
    <col width="20" customWidth="1" min="7" max="7"/>
  </cols>
  <sheetData>
    <row r="1" ht="36" customHeight="1">
      <c r="B1" s="19" t="inlineStr">
        <is>
          <t>📑  MẪU PHIẾU ĐĂNG KÝ &amp; PHÊ DUYỆT LÀM THÊM GIỜ  |  OVERTIME REQUEST FORM</t>
        </is>
      </c>
    </row>
    <row r="2" ht="6" customHeight="1"/>
    <row r="3" ht="22" customHeight="1">
      <c r="B3" s="120" t="inlineStr">
        <is>
          <t>⚖️ Căn cứ: Điều 107, 108 BLLĐ 2019 · Người lao động làm thêm giờ phải tự nguyện và được thông báo trước</t>
        </is>
      </c>
    </row>
    <row r="4" ht="10" customHeight="1"/>
    <row r="5" ht="22" customHeight="1">
      <c r="B5" s="121" t="inlineStr">
        <is>
          <t>Họ và Tên Nhân Viên:</t>
        </is>
      </c>
      <c r="D5" s="122" t="inlineStr">
        <is>
          <t>______________________________________</t>
        </is>
      </c>
    </row>
    <row r="6" ht="22" customHeight="1">
      <c r="B6" s="121" t="inlineStr">
        <is>
          <t>Mã Nhân Viên / Bộ Phận:</t>
        </is>
      </c>
      <c r="D6" s="122" t="inlineStr">
        <is>
          <t>__________________  /  __________________</t>
        </is>
      </c>
    </row>
    <row r="7" ht="22" customHeight="1">
      <c r="B7" s="121" t="inlineStr">
        <is>
          <t>Chức Danh:</t>
        </is>
      </c>
      <c r="D7" s="122" t="inlineStr">
        <is>
          <t>______________________________________</t>
        </is>
      </c>
    </row>
    <row r="8" ht="22" customHeight="1">
      <c r="B8" s="121" t="inlineStr">
        <is>
          <t>Quản Lý Trực Tiếp:</t>
        </is>
      </c>
      <c r="D8" s="122" t="inlineStr">
        <is>
          <t>______________________________________</t>
        </is>
      </c>
    </row>
    <row r="9" ht="8" customHeight="1"/>
    <row r="10" ht="26" customHeight="1">
      <c r="B10" s="106" t="inlineStr">
        <is>
          <t>📋  THÔNG TIN LÀM THÊM GIỜ (Điền theo từng ngày OT)</t>
        </is>
      </c>
    </row>
    <row r="11" ht="44" customHeight="1">
      <c r="B11" s="123" t="inlineStr">
        <is>
          <t>Ngày OT</t>
        </is>
      </c>
      <c r="C11" s="123" t="inlineStr">
        <is>
          <t>Loại Ngày</t>
        </is>
      </c>
      <c r="D11" s="123" t="inlineStr">
        <is>
          <t>Giờ Bắt Đầu</t>
        </is>
      </c>
      <c r="E11" s="123" t="inlineStr">
        <is>
          <t>Giờ Kết Thúc</t>
        </is>
      </c>
      <c r="F11" s="123" t="inlineStr">
        <is>
          <t>Số Giờ OT</t>
        </is>
      </c>
      <c r="G11" s="123" t="inlineStr">
        <is>
          <t>Hệ Số / Lý Do</t>
        </is>
      </c>
    </row>
    <row r="12" ht="22" customHeight="1">
      <c r="B12" s="31" t="inlineStr">
        <is>
          <t>_______________</t>
        </is>
      </c>
      <c r="C12" s="31" t="inlineStr">
        <is>
          <t>_______________</t>
        </is>
      </c>
      <c r="D12" s="31" t="inlineStr">
        <is>
          <t>_______________</t>
        </is>
      </c>
      <c r="E12" s="31" t="inlineStr">
        <is>
          <t>_______________</t>
        </is>
      </c>
      <c r="F12" s="31" t="inlineStr">
        <is>
          <t>___</t>
        </is>
      </c>
      <c r="G12" s="124" t="inlineStr">
        <is>
          <t>150% / 200% / 300%</t>
        </is>
      </c>
    </row>
    <row r="13" ht="22" customHeight="1">
      <c r="B13" s="39" t="inlineStr">
        <is>
          <t>_______________</t>
        </is>
      </c>
      <c r="C13" s="39" t="inlineStr">
        <is>
          <t>_______________</t>
        </is>
      </c>
      <c r="D13" s="39" t="inlineStr">
        <is>
          <t>_______________</t>
        </is>
      </c>
      <c r="E13" s="39" t="inlineStr">
        <is>
          <t>_______________</t>
        </is>
      </c>
      <c r="F13" s="39" t="inlineStr">
        <is>
          <t>___</t>
        </is>
      </c>
      <c r="G13" s="125" t="inlineStr">
        <is>
          <t>150% / 200% / 300%</t>
        </is>
      </c>
    </row>
    <row r="14" ht="22" customHeight="1">
      <c r="B14" s="31" t="inlineStr">
        <is>
          <t>_______________</t>
        </is>
      </c>
      <c r="C14" s="31" t="inlineStr">
        <is>
          <t>_______________</t>
        </is>
      </c>
      <c r="D14" s="31" t="inlineStr">
        <is>
          <t>_______________</t>
        </is>
      </c>
      <c r="E14" s="31" t="inlineStr">
        <is>
          <t>_______________</t>
        </is>
      </c>
      <c r="F14" s="31" t="inlineStr">
        <is>
          <t>___</t>
        </is>
      </c>
      <c r="G14" s="124" t="inlineStr">
        <is>
          <t>150% / 200% / 300%</t>
        </is>
      </c>
    </row>
    <row r="15" ht="22" customHeight="1">
      <c r="B15" s="39" t="inlineStr">
        <is>
          <t>_______________</t>
        </is>
      </c>
      <c r="C15" s="39" t="inlineStr">
        <is>
          <t>_______________</t>
        </is>
      </c>
      <c r="D15" s="39" t="inlineStr">
        <is>
          <t>_______________</t>
        </is>
      </c>
      <c r="E15" s="39" t="inlineStr">
        <is>
          <t>_______________</t>
        </is>
      </c>
      <c r="F15" s="39" t="inlineStr">
        <is>
          <t>___</t>
        </is>
      </c>
      <c r="G15" s="125" t="inlineStr">
        <is>
          <t>150% / 200% / 300%</t>
        </is>
      </c>
    </row>
    <row r="16" ht="22" customHeight="1">
      <c r="B16" s="31" t="inlineStr">
        <is>
          <t>_______________</t>
        </is>
      </c>
      <c r="C16" s="31" t="inlineStr">
        <is>
          <t>_______________</t>
        </is>
      </c>
      <c r="D16" s="31" t="inlineStr">
        <is>
          <t>_______________</t>
        </is>
      </c>
      <c r="E16" s="31" t="inlineStr">
        <is>
          <t>_______________</t>
        </is>
      </c>
      <c r="F16" s="31" t="inlineStr">
        <is>
          <t>___</t>
        </is>
      </c>
      <c r="G16" s="124" t="inlineStr">
        <is>
          <t>150% / 200% / 300%</t>
        </is>
      </c>
    </row>
    <row r="17" ht="22" customHeight="1">
      <c r="B17" s="39" t="inlineStr">
        <is>
          <t>_______________</t>
        </is>
      </c>
      <c r="C17" s="39" t="inlineStr">
        <is>
          <t>_______________</t>
        </is>
      </c>
      <c r="D17" s="39" t="inlineStr">
        <is>
          <t>_______________</t>
        </is>
      </c>
      <c r="E17" s="39" t="inlineStr">
        <is>
          <t>_______________</t>
        </is>
      </c>
      <c r="F17" s="39" t="inlineStr">
        <is>
          <t>___</t>
        </is>
      </c>
      <c r="G17" s="125" t="inlineStr">
        <is>
          <t>150% / 200% / 300%</t>
        </is>
      </c>
    </row>
    <row r="18" ht="22" customHeight="1">
      <c r="B18" s="31" t="inlineStr">
        <is>
          <t>_______________</t>
        </is>
      </c>
      <c r="C18" s="31" t="inlineStr">
        <is>
          <t>_______________</t>
        </is>
      </c>
      <c r="D18" s="31" t="inlineStr">
        <is>
          <t>_______________</t>
        </is>
      </c>
      <c r="E18" s="31" t="inlineStr">
        <is>
          <t>_______________</t>
        </is>
      </c>
      <c r="F18" s="31" t="inlineStr">
        <is>
          <t>___</t>
        </is>
      </c>
      <c r="G18" s="124" t="inlineStr">
        <is>
          <t>150% / 200% / 300%</t>
        </is>
      </c>
    </row>
    <row r="19" ht="22" customHeight="1">
      <c r="B19" s="39" t="inlineStr">
        <is>
          <t>_______________</t>
        </is>
      </c>
      <c r="C19" s="39" t="inlineStr">
        <is>
          <t>_______________</t>
        </is>
      </c>
      <c r="D19" s="39" t="inlineStr">
        <is>
          <t>_______________</t>
        </is>
      </c>
      <c r="E19" s="39" t="inlineStr">
        <is>
          <t>_______________</t>
        </is>
      </c>
      <c r="F19" s="39" t="inlineStr">
        <is>
          <t>___</t>
        </is>
      </c>
      <c r="G19" s="125" t="inlineStr">
        <is>
          <t>150% / 200% / 300%</t>
        </is>
      </c>
    </row>
    <row r="21" ht="8" customHeight="1"/>
    <row r="22" ht="24" customHeight="1">
      <c r="B22" s="126" t="inlineStr">
        <is>
          <t>Tổng số giờ OT đề xuất:</t>
        </is>
      </c>
      <c r="F22" s="127" t="inlineStr">
        <is>
          <t>_______ giờ</t>
        </is>
      </c>
    </row>
    <row r="23" ht="22" customHeight="1">
      <c r="B23" s="128" t="inlineStr">
        <is>
          <t>Chi phí OT ước tính (VND):</t>
        </is>
      </c>
      <c r="F23" s="129" t="inlineStr">
        <is>
          <t>_______________________</t>
        </is>
      </c>
    </row>
    <row r="24" ht="8" customHeight="1"/>
    <row r="25" ht="22" customHeight="1">
      <c r="B25" s="121" t="inlineStr">
        <is>
          <t>Mục đích / Lý do OT:</t>
        </is>
      </c>
      <c r="D25" s="122" t="inlineStr">
        <is>
          <t>_____________________________________________________</t>
        </is>
      </c>
    </row>
    <row r="26" ht="22" customHeight="1">
      <c r="B26" s="121" t="inlineStr">
        <is>
          <t>Output / Deliverable:</t>
        </is>
      </c>
      <c r="D26" s="122" t="inlineStr">
        <is>
          <t>_____________________________________________________</t>
        </is>
      </c>
    </row>
    <row r="27" ht="10" customHeight="1"/>
    <row r="28" ht="26" customHeight="1">
      <c r="B28" s="130" t="inlineStr">
        <is>
          <t>✅  PHÊ DUYỆT</t>
        </is>
      </c>
    </row>
    <row r="29" ht="90" customHeight="1">
      <c r="B29" s="131" t="inlineStr">
        <is>
          <t>🙋 Nhân Viên
Đề Xuất
Họ tên: ________________
Chữ ký: ________________
Ngày:    ________________</t>
        </is>
      </c>
      <c r="D29" s="132" t="inlineStr">
        <is>
          <t>👆 Quản Lý
Phê Duyệt
Họ tên: ________________
Chữ ký: ________________
Ngày:    ________________</t>
        </is>
      </c>
      <c r="F29" s="133" t="inlineStr">
        <is>
          <t>📋 HR
Xác Nhận
Họ tên: ________________
Chữ ký: ________________
Ngày:    ________________</t>
        </is>
      </c>
    </row>
    <row r="31" ht="30" customHeight="1">
      <c r="B31" s="134" t="inlineStr">
        <is>
          <t>🚀  Đăng ký &amp; phê duyệt OT tự động trên Tanca HRM — không cần form giấy · tanca.io/overtime</t>
        </is>
      </c>
    </row>
  </sheetData>
  <mergeCells count="24">
    <mergeCell ref="B7:C7"/>
    <mergeCell ref="B25:C25"/>
    <mergeCell ref="F29:G29"/>
    <mergeCell ref="D8:G8"/>
    <mergeCell ref="D25:G25"/>
    <mergeCell ref="B1:G1"/>
    <mergeCell ref="D5:G5"/>
    <mergeCell ref="B10:G10"/>
    <mergeCell ref="D26:G26"/>
    <mergeCell ref="B28:G28"/>
    <mergeCell ref="B8:C8"/>
    <mergeCell ref="B22:E22"/>
    <mergeCell ref="B29:C29"/>
    <mergeCell ref="D6:G6"/>
    <mergeCell ref="F23:G23"/>
    <mergeCell ref="F22:G22"/>
    <mergeCell ref="B3:G3"/>
    <mergeCell ref="B6:C6"/>
    <mergeCell ref="B23:E23"/>
    <mergeCell ref="B5:C5"/>
    <mergeCell ref="D29:E29"/>
    <mergeCell ref="B31:G31"/>
    <mergeCell ref="D7:G7"/>
    <mergeCell ref="B26:C26"/>
  </mergeCells>
  <pageMargins left="0.4" right="0.4" top="0.5" bottom="0.5" header="0.5" footer="0.5"/>
  <pageSetup orientation="landscape" fitToWidth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2026-04-14T04:25:41Z</dcterms:created>
  <dcterms:modified xmlns:dcterms="http://purl.org/dc/terms/" xmlns:xsi="http://www.w3.org/2001/XMLSchema-instance" xsi:type="dcterms:W3CDTF">2026-04-14T04:25:41Z</dcterms:modified>
</cp:coreProperties>
</file>